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cirjak\Desktop\"/>
    </mc:Choice>
  </mc:AlternateContent>
  <xr:revisionPtr revIDLastSave="0" documentId="8_{A699784F-88AF-41CB-846E-2C4FDAA10C1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H273" i="9"/>
  <c r="F273" i="9"/>
  <c r="E272" i="9"/>
  <c r="M271" i="9"/>
  <c r="L271" i="9"/>
  <c r="F271" i="9" s="1"/>
  <c r="B271" i="9" s="1"/>
  <c r="E271" i="9"/>
  <c r="M270" i="9"/>
  <c r="L270" i="9"/>
  <c r="F270" i="9" s="1"/>
  <c r="E270" i="9"/>
  <c r="M269" i="9"/>
  <c r="F269" i="9" s="1"/>
  <c r="B269" i="9" s="1"/>
  <c r="L269" i="9"/>
  <c r="E269" i="9"/>
  <c r="M268" i="9"/>
  <c r="L268" i="9"/>
  <c r="F268" i="9" s="1"/>
  <c r="E268" i="9"/>
  <c r="M267" i="9"/>
  <c r="L267" i="9"/>
  <c r="F267" i="9"/>
  <c r="B267" i="9" s="1"/>
  <c r="E267" i="9"/>
  <c r="M266" i="9"/>
  <c r="L266" i="9"/>
  <c r="F266" i="9" s="1"/>
  <c r="B266" i="9" s="1"/>
  <c r="E266" i="9"/>
  <c r="M265" i="9"/>
  <c r="F265" i="9" s="1"/>
  <c r="B265" i="9" s="1"/>
  <c r="L265" i="9"/>
  <c r="E265" i="9"/>
  <c r="M264" i="9"/>
  <c r="L264" i="9"/>
  <c r="F264" i="9" s="1"/>
  <c r="E264" i="9"/>
  <c r="M263" i="9"/>
  <c r="L263" i="9"/>
  <c r="F263" i="9" s="1"/>
  <c r="B263" i="9" s="1"/>
  <c r="E263" i="9"/>
  <c r="M262" i="9"/>
  <c r="L262" i="9"/>
  <c r="F262" i="9" s="1"/>
  <c r="B262" i="9" s="1"/>
  <c r="E262" i="9"/>
  <c r="M261" i="9"/>
  <c r="F261" i="9" s="1"/>
  <c r="L261" i="9"/>
  <c r="E261" i="9"/>
  <c r="B261" i="9" s="1"/>
  <c r="M260" i="9"/>
  <c r="L260" i="9"/>
  <c r="F260" i="9" s="1"/>
  <c r="E260" i="9"/>
  <c r="M259" i="9"/>
  <c r="L259" i="9"/>
  <c r="F259" i="9" s="1"/>
  <c r="B259" i="9" s="1"/>
  <c r="E259" i="9"/>
  <c r="M258" i="9"/>
  <c r="L258" i="9"/>
  <c r="F258" i="9" s="1"/>
  <c r="B258" i="9" s="1"/>
  <c r="E258" i="9"/>
  <c r="M257" i="9"/>
  <c r="F257" i="9" s="1"/>
  <c r="B257" i="9" s="1"/>
  <c r="L257" i="9"/>
  <c r="E257" i="9"/>
  <c r="M256" i="9"/>
  <c r="L256" i="9"/>
  <c r="F256" i="9" s="1"/>
  <c r="E256" i="9"/>
  <c r="M255" i="9"/>
  <c r="L255" i="9"/>
  <c r="F255" i="9" s="1"/>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B250" i="9" s="1"/>
  <c r="E250" i="9"/>
  <c r="M249" i="9"/>
  <c r="F249" i="9" s="1"/>
  <c r="L249" i="9"/>
  <c r="E249" i="9"/>
  <c r="B249" i="9" s="1"/>
  <c r="M248" i="9"/>
  <c r="L248" i="9"/>
  <c r="F248" i="9"/>
  <c r="E248" i="9"/>
  <c r="B248" i="9" s="1"/>
  <c r="M247" i="9"/>
  <c r="L247" i="9"/>
  <c r="F247" i="9" s="1"/>
  <c r="B247" i="9" s="1"/>
  <c r="E247" i="9"/>
  <c r="M246" i="9"/>
  <c r="L246" i="9"/>
  <c r="F246" i="9" s="1"/>
  <c r="B246" i="9" s="1"/>
  <c r="E246" i="9"/>
  <c r="M245" i="9"/>
  <c r="F245" i="9" s="1"/>
  <c r="B245" i="9" s="1"/>
  <c r="L245" i="9"/>
  <c r="E245" i="9"/>
  <c r="M244" i="9"/>
  <c r="L244" i="9"/>
  <c r="F244" i="9" s="1"/>
  <c r="E244" i="9"/>
  <c r="M243" i="9"/>
  <c r="L243" i="9"/>
  <c r="F243" i="9"/>
  <c r="B243" i="9" s="1"/>
  <c r="E243" i="9"/>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s="1"/>
  <c r="B236" i="9" s="1"/>
  <c r="E236" i="9"/>
  <c r="M235" i="9"/>
  <c r="F235" i="9" s="1"/>
  <c r="L235" i="9"/>
  <c r="E235" i="9"/>
  <c r="M234" i="9"/>
  <c r="L234" i="9"/>
  <c r="F234" i="9"/>
  <c r="E234" i="9"/>
  <c r="B234" i="9"/>
  <c r="M233" i="9"/>
  <c r="L233" i="9"/>
  <c r="F233" i="9" s="1"/>
  <c r="E233" i="9"/>
  <c r="B233" i="9" s="1"/>
  <c r="M232" i="9"/>
  <c r="L232" i="9"/>
  <c r="F232" i="9"/>
  <c r="B232" i="9" s="1"/>
  <c r="E232" i="9"/>
  <c r="M231" i="9"/>
  <c r="L231" i="9"/>
  <c r="F231" i="9" s="1"/>
  <c r="E231" i="9"/>
  <c r="M230" i="9"/>
  <c r="L230" i="9"/>
  <c r="E230" i="9"/>
  <c r="M229" i="9"/>
  <c r="L229" i="9"/>
  <c r="F229" i="9" s="1"/>
  <c r="E229" i="9"/>
  <c r="B229" i="9" s="1"/>
  <c r="M228" i="9"/>
  <c r="L228" i="9"/>
  <c r="F228" i="9"/>
  <c r="B228" i="9" s="1"/>
  <c r="E228" i="9"/>
  <c r="M227" i="9"/>
  <c r="L227" i="9"/>
  <c r="F227" i="9" s="1"/>
  <c r="E227" i="9"/>
  <c r="M226" i="9"/>
  <c r="L226" i="9"/>
  <c r="E226" i="9"/>
  <c r="H225" i="9"/>
  <c r="G225" i="9"/>
  <c r="E225" i="9" s="1"/>
  <c r="B225" i="9" s="1"/>
  <c r="F225" i="9"/>
  <c r="M224" i="9"/>
  <c r="L224" i="9"/>
  <c r="F224" i="9"/>
  <c r="E224" i="9"/>
  <c r="M223" i="9"/>
  <c r="L223" i="9"/>
  <c r="F223" i="9" s="1"/>
  <c r="B223" i="9" s="1"/>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E145" i="9" s="1"/>
  <c r="B145" i="9" s="1"/>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G135" i="9"/>
  <c r="F135" i="9"/>
  <c r="E135" i="9"/>
  <c r="B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E124" i="9" s="1"/>
  <c r="B124" i="9" s="1"/>
  <c r="G124" i="9"/>
  <c r="F124" i="9"/>
  <c r="H123" i="9"/>
  <c r="G123" i="9"/>
  <c r="F123" i="9"/>
  <c r="E123" i="9"/>
  <c r="B123" i="9" s="1"/>
  <c r="H122" i="9"/>
  <c r="G122" i="9"/>
  <c r="F122" i="9"/>
  <c r="E122" i="9"/>
  <c r="B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F96" i="9"/>
  <c r="E96" i="9"/>
  <c r="B96" i="9"/>
  <c r="H95" i="9"/>
  <c r="G95" i="9"/>
  <c r="F95" i="9"/>
  <c r="E95" i="9"/>
  <c r="B95" i="9" s="1"/>
  <c r="H94" i="9"/>
  <c r="G94" i="9"/>
  <c r="F94" i="9"/>
  <c r="B94" i="9" s="1"/>
  <c r="E94" i="9"/>
  <c r="H93" i="9"/>
  <c r="G93" i="9"/>
  <c r="E93" i="9" s="1"/>
  <c r="B93" i="9" s="1"/>
  <c r="F93" i="9"/>
  <c r="H92" i="9"/>
  <c r="G92" i="9"/>
  <c r="E92" i="9" s="1"/>
  <c r="B92" i="9" s="1"/>
  <c r="F92" i="9"/>
  <c r="H91" i="9"/>
  <c r="G91" i="9"/>
  <c r="E91" i="9" s="1"/>
  <c r="B91" i="9" s="1"/>
  <c r="F91" i="9"/>
  <c r="H90" i="9"/>
  <c r="E90" i="9" s="1"/>
  <c r="B90" i="9" s="1"/>
  <c r="G90" i="9"/>
  <c r="F90" i="9"/>
  <c r="H89" i="9"/>
  <c r="G89" i="9"/>
  <c r="E89" i="9" s="1"/>
  <c r="B89" i="9" s="1"/>
  <c r="F89" i="9"/>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F83" i="9"/>
  <c r="E83" i="9"/>
  <c r="B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E73" i="9" s="1"/>
  <c r="B73" i="9" s="1"/>
  <c r="G73" i="9"/>
  <c r="F73" i="9"/>
  <c r="H72" i="9"/>
  <c r="G72" i="9"/>
  <c r="E72" i="9" s="1"/>
  <c r="B72" i="9" s="1"/>
  <c r="F72" i="9"/>
  <c r="H71" i="9"/>
  <c r="G71" i="9"/>
  <c r="E71" i="9" s="1"/>
  <c r="B71" i="9" s="1"/>
  <c r="F71" i="9"/>
  <c r="H70" i="9"/>
  <c r="G70" i="9"/>
  <c r="E70" i="9" s="1"/>
  <c r="B70" i="9" s="1"/>
  <c r="F70" i="9"/>
  <c r="H69" i="9"/>
  <c r="E69" i="9" s="1"/>
  <c r="B69" i="9" s="1"/>
  <c r="G69" i="9"/>
  <c r="F69" i="9"/>
  <c r="H68" i="9"/>
  <c r="G68" i="9"/>
  <c r="F68" i="9"/>
  <c r="E68" i="9"/>
  <c r="B68" i="9" s="1"/>
  <c r="H67" i="9"/>
  <c r="G67" i="9"/>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F46" i="9"/>
  <c r="H45" i="9"/>
  <c r="G45" i="9"/>
  <c r="F45" i="9"/>
  <c r="H44" i="9"/>
  <c r="G44" i="9"/>
  <c r="F44" i="9"/>
  <c r="E44" i="9"/>
  <c r="B44" i="9" s="1"/>
  <c r="H43" i="9"/>
  <c r="G43" i="9"/>
  <c r="E43" i="9" s="1"/>
  <c r="F43" i="9"/>
  <c r="H42" i="9"/>
  <c r="G42" i="9"/>
  <c r="F42" i="9"/>
  <c r="H41" i="9"/>
  <c r="G41" i="9"/>
  <c r="E41" i="9" s="1"/>
  <c r="B41" i="9" s="1"/>
  <c r="F41" i="9"/>
  <c r="H40" i="9"/>
  <c r="G40" i="9"/>
  <c r="F40" i="9"/>
  <c r="H39" i="9"/>
  <c r="G39" i="9"/>
  <c r="E39" i="9" s="1"/>
  <c r="F39" i="9"/>
  <c r="H38" i="9"/>
  <c r="G38" i="9"/>
  <c r="E38" i="9" s="1"/>
  <c r="B38" i="9" s="1"/>
  <c r="F38" i="9"/>
  <c r="H37" i="9"/>
  <c r="G37" i="9"/>
  <c r="F37" i="9"/>
  <c r="H36" i="9"/>
  <c r="G36" i="9"/>
  <c r="F36" i="9"/>
  <c r="E36" i="9"/>
  <c r="B36" i="9" s="1"/>
  <c r="H35" i="9"/>
  <c r="G35" i="9"/>
  <c r="F35" i="9"/>
  <c r="E35" i="9"/>
  <c r="H34" i="9"/>
  <c r="G34" i="9"/>
  <c r="E34" i="9" s="1"/>
  <c r="B34" i="9" s="1"/>
  <c r="F34" i="9"/>
  <c r="H33" i="9"/>
  <c r="E33" i="9" s="1"/>
  <c r="G33" i="9"/>
  <c r="F33" i="9"/>
  <c r="B33" i="9"/>
  <c r="H32" i="9"/>
  <c r="G32" i="9"/>
  <c r="F32" i="9"/>
  <c r="E32" i="9"/>
  <c r="B32" i="9" s="1"/>
  <c r="H31" i="9"/>
  <c r="G31" i="9"/>
  <c r="E31" i="9" s="1"/>
  <c r="F31" i="9"/>
  <c r="H30" i="9"/>
  <c r="G30" i="9"/>
  <c r="E30" i="9" s="1"/>
  <c r="B30" i="9" s="1"/>
  <c r="F30" i="9"/>
  <c r="H29" i="9"/>
  <c r="E29" i="9" s="1"/>
  <c r="B29" i="9" s="1"/>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4" i="9" s="1"/>
  <c r="E274" i="9" s="1"/>
  <c r="B274" i="9" s="1"/>
  <c r="I3" i="9"/>
  <c r="H3" i="9"/>
  <c r="G3" i="9"/>
  <c r="D101" i="8"/>
  <c r="I36" i="3" s="1"/>
  <c r="D95" i="8"/>
  <c r="D90" i="8"/>
  <c r="D85" i="8"/>
  <c r="D80" i="8"/>
  <c r="D75" i="8"/>
  <c r="D70" i="8"/>
  <c r="D65" i="8"/>
  <c r="D60" i="8"/>
  <c r="D55" i="8"/>
  <c r="D50" i="8"/>
  <c r="D44" i="8"/>
  <c r="D36" i="8"/>
  <c r="D26" i="8"/>
  <c r="D24" i="8" s="1"/>
  <c r="C1499" i="1" s="1"/>
  <c r="D18" i="8"/>
  <c r="D8" i="8"/>
  <c r="D6" i="8" s="1"/>
  <c r="C1481" i="1" s="1"/>
  <c r="E44" i="7"/>
  <c r="D44" i="7"/>
  <c r="E39" i="7"/>
  <c r="D39" i="7"/>
  <c r="E38" i="7"/>
  <c r="E30" i="7"/>
  <c r="D30" i="7"/>
  <c r="E23" i="7"/>
  <c r="D23" i="7"/>
  <c r="E14" i="7"/>
  <c r="D1445" i="1" s="1"/>
  <c r="D14" i="7"/>
  <c r="E7" i="7"/>
  <c r="D7" i="7"/>
  <c r="F140" i="6"/>
  <c r="F139" i="6"/>
  <c r="F138" i="6"/>
  <c r="F137" i="6"/>
  <c r="F136" i="6"/>
  <c r="F135" i="6"/>
  <c r="F134" i="6"/>
  <c r="F133" i="6"/>
  <c r="F132" i="6"/>
  <c r="F131" i="6"/>
  <c r="E130" i="6"/>
  <c r="E129" i="6" s="1"/>
  <c r="D130" i="6"/>
  <c r="C1424" i="1"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H289"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E78" i="5"/>
  <c r="D1056" i="1"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991" i="1"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E417" i="4"/>
  <c r="D417" i="4"/>
  <c r="E416" i="4"/>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E363" i="4"/>
  <c r="D358" i="1" s="1"/>
  <c r="F362" i="4"/>
  <c r="F361" i="4"/>
  <c r="F360" i="4"/>
  <c r="F359" i="4"/>
  <c r="F358" i="4"/>
  <c r="F357" i="4"/>
  <c r="F356" i="4"/>
  <c r="E356" i="4"/>
  <c r="D356" i="4"/>
  <c r="F355" i="4"/>
  <c r="F354" i="4"/>
  <c r="F353" i="4"/>
  <c r="E352" i="4"/>
  <c r="E351" i="4" s="1"/>
  <c r="D352" i="4"/>
  <c r="D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D259" i="4"/>
  <c r="F258" i="4"/>
  <c r="F257" i="4"/>
  <c r="F256" i="4"/>
  <c r="F255" i="4"/>
  <c r="F254" i="4"/>
  <c r="F253" i="4"/>
  <c r="E253" i="4"/>
  <c r="D253" i="4"/>
  <c r="D252" i="4" s="1"/>
  <c r="E252" i="4"/>
  <c r="F251" i="4"/>
  <c r="F250" i="4"/>
  <c r="F249" i="4"/>
  <c r="F248" i="4"/>
  <c r="E247" i="4"/>
  <c r="E224" i="4" s="1"/>
  <c r="D220" i="1"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E163" i="4" s="1"/>
  <c r="D159"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40" i="4" s="1"/>
  <c r="F138" i="4"/>
  <c r="F137" i="4"/>
  <c r="F136" i="4"/>
  <c r="F135" i="4"/>
  <c r="E134" i="4"/>
  <c r="E133" i="4" s="1"/>
  <c r="D134" i="4"/>
  <c r="D133" i="4"/>
  <c r="F133" i="4" s="1"/>
  <c r="F132" i="4"/>
  <c r="F131" i="4"/>
  <c r="F130" i="4"/>
  <c r="F129" i="4"/>
  <c r="E128" i="4"/>
  <c r="D128" i="4"/>
  <c r="F127" i="4"/>
  <c r="F126" i="4"/>
  <c r="E125" i="4"/>
  <c r="E124" i="4" s="1"/>
  <c r="D125" i="4"/>
  <c r="D124" i="4" s="1"/>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D50" i="4" s="1"/>
  <c r="F50"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C1577" i="1"/>
  <c r="G1577" i="1" s="1"/>
  <c r="H1575" i="1"/>
  <c r="G1575" i="1"/>
  <c r="C1575" i="1"/>
  <c r="C1574" i="1"/>
  <c r="C1573" i="1"/>
  <c r="G1573" i="1" s="1"/>
  <c r="H1572" i="1"/>
  <c r="C1572" i="1"/>
  <c r="G1572" i="1" s="1"/>
  <c r="H1571" i="1"/>
  <c r="G1571" i="1"/>
  <c r="C1571" i="1"/>
  <c r="C1570" i="1"/>
  <c r="C1569" i="1"/>
  <c r="G1569" i="1" s="1"/>
  <c r="H1568" i="1"/>
  <c r="G1568" i="1"/>
  <c r="C1568" i="1"/>
  <c r="H1567" i="1"/>
  <c r="G1567" i="1"/>
  <c r="C1567" i="1"/>
  <c r="C1566" i="1"/>
  <c r="C1565" i="1"/>
  <c r="G1565" i="1" s="1"/>
  <c r="H1564" i="1"/>
  <c r="G1564" i="1"/>
  <c r="C1564" i="1"/>
  <c r="H1563" i="1"/>
  <c r="G1563" i="1"/>
  <c r="C1563" i="1"/>
  <c r="C1562" i="1"/>
  <c r="C1561" i="1"/>
  <c r="G1561" i="1" s="1"/>
  <c r="H1560" i="1"/>
  <c r="G1560" i="1"/>
  <c r="C1560" i="1"/>
  <c r="H1559" i="1"/>
  <c r="G1559" i="1"/>
  <c r="C1559" i="1"/>
  <c r="C1558" i="1"/>
  <c r="C1557" i="1"/>
  <c r="G1557" i="1" s="1"/>
  <c r="H1556" i="1"/>
  <c r="G1556" i="1"/>
  <c r="C1556" i="1"/>
  <c r="H1555" i="1"/>
  <c r="G1555" i="1"/>
  <c r="C1555" i="1"/>
  <c r="C1554" i="1"/>
  <c r="C1553" i="1"/>
  <c r="G1553" i="1" s="1"/>
  <c r="H1552" i="1"/>
  <c r="G1552" i="1"/>
  <c r="C1552" i="1"/>
  <c r="H1551" i="1"/>
  <c r="G1551" i="1"/>
  <c r="C1551" i="1"/>
  <c r="C1550" i="1"/>
  <c r="C1549" i="1"/>
  <c r="G1549" i="1" s="1"/>
  <c r="H1548" i="1"/>
  <c r="G1548" i="1"/>
  <c r="C1548" i="1"/>
  <c r="H1547" i="1"/>
  <c r="G1547" i="1"/>
  <c r="C1547" i="1"/>
  <c r="C1546" i="1"/>
  <c r="C1545" i="1"/>
  <c r="G1545" i="1" s="1"/>
  <c r="H1544" i="1"/>
  <c r="G1544" i="1"/>
  <c r="C1544" i="1"/>
  <c r="H1543" i="1"/>
  <c r="G1543" i="1"/>
  <c r="C1543" i="1"/>
  <c r="C1542" i="1"/>
  <c r="C1541" i="1"/>
  <c r="G1541" i="1" s="1"/>
  <c r="H1540" i="1"/>
  <c r="C1540" i="1"/>
  <c r="G1540" i="1" s="1"/>
  <c r="H1539" i="1"/>
  <c r="G1539" i="1"/>
  <c r="C1539" i="1"/>
  <c r="C1538" i="1"/>
  <c r="C1537" i="1"/>
  <c r="H1536" i="1"/>
  <c r="C1536" i="1"/>
  <c r="G1536" i="1" s="1"/>
  <c r="H1535" i="1"/>
  <c r="G1535" i="1"/>
  <c r="C1535" i="1"/>
  <c r="G1534" i="1"/>
  <c r="C1534" i="1"/>
  <c r="H1534" i="1" s="1"/>
  <c r="C1533" i="1"/>
  <c r="H1532" i="1"/>
  <c r="C1532" i="1"/>
  <c r="G1532" i="1" s="1"/>
  <c r="H1531" i="1"/>
  <c r="G1531" i="1"/>
  <c r="C1531" i="1"/>
  <c r="G1530" i="1"/>
  <c r="C1530" i="1"/>
  <c r="H1530" i="1" s="1"/>
  <c r="C1529" i="1"/>
  <c r="H1528" i="1"/>
  <c r="C1528" i="1"/>
  <c r="G1528" i="1" s="1"/>
  <c r="H1527" i="1"/>
  <c r="G1527" i="1"/>
  <c r="C1527" i="1"/>
  <c r="G1526" i="1"/>
  <c r="C1526" i="1"/>
  <c r="H1526" i="1" s="1"/>
  <c r="C1525" i="1"/>
  <c r="H1523" i="1"/>
  <c r="G1523" i="1"/>
  <c r="C1523" i="1"/>
  <c r="G1522" i="1"/>
  <c r="C1522" i="1"/>
  <c r="H1522" i="1" s="1"/>
  <c r="C1521" i="1"/>
  <c r="C1520" i="1"/>
  <c r="H1519" i="1"/>
  <c r="C1519" i="1"/>
  <c r="G1519" i="1" s="1"/>
  <c r="C1516" i="1"/>
  <c r="H1515" i="1"/>
  <c r="C1515" i="1"/>
  <c r="G1515" i="1" s="1"/>
  <c r="H1514" i="1"/>
  <c r="G1514" i="1"/>
  <c r="C1514" i="1"/>
  <c r="G1513" i="1"/>
  <c r="C1513" i="1"/>
  <c r="H1513" i="1" s="1"/>
  <c r="C1512" i="1"/>
  <c r="H1511" i="1"/>
  <c r="C1511" i="1"/>
  <c r="G1511" i="1" s="1"/>
  <c r="C1510" i="1"/>
  <c r="H1510" i="1" s="1"/>
  <c r="G1509" i="1"/>
  <c r="C1509" i="1"/>
  <c r="H1509" i="1" s="1"/>
  <c r="C1508" i="1"/>
  <c r="H1507" i="1"/>
  <c r="C1507" i="1"/>
  <c r="G1507" i="1" s="1"/>
  <c r="H1506" i="1"/>
  <c r="G1506" i="1"/>
  <c r="C1506" i="1"/>
  <c r="G1505" i="1"/>
  <c r="C1505" i="1"/>
  <c r="H1505" i="1" s="1"/>
  <c r="C1504" i="1"/>
  <c r="H1503" i="1"/>
  <c r="C1503" i="1"/>
  <c r="G1503" i="1" s="1"/>
  <c r="C1502" i="1"/>
  <c r="G1502" i="1" s="1"/>
  <c r="C1501" i="1"/>
  <c r="H1501" i="1" s="1"/>
  <c r="C1500" i="1"/>
  <c r="H1498" i="1"/>
  <c r="G1498" i="1"/>
  <c r="C1498" i="1"/>
  <c r="G1497" i="1"/>
  <c r="C1497" i="1"/>
  <c r="H1497" i="1" s="1"/>
  <c r="C1496" i="1"/>
  <c r="H1495" i="1"/>
  <c r="C1495" i="1"/>
  <c r="G1495" i="1" s="1"/>
  <c r="H1494" i="1"/>
  <c r="G1494" i="1"/>
  <c r="C1494" i="1"/>
  <c r="G1493" i="1"/>
  <c r="C1493" i="1"/>
  <c r="H1493" i="1" s="1"/>
  <c r="C1492" i="1"/>
  <c r="H1491" i="1"/>
  <c r="C1491" i="1"/>
  <c r="G1491" i="1" s="1"/>
  <c r="H1490" i="1"/>
  <c r="G1490" i="1"/>
  <c r="C1490" i="1"/>
  <c r="C1489" i="1"/>
  <c r="H1489" i="1" s="1"/>
  <c r="C1488" i="1"/>
  <c r="H1487" i="1"/>
  <c r="C1487" i="1"/>
  <c r="G1487" i="1" s="1"/>
  <c r="C1486" i="1"/>
  <c r="H1486" i="1" s="1"/>
  <c r="C1485" i="1"/>
  <c r="H1485" i="1" s="1"/>
  <c r="C1484" i="1"/>
  <c r="C1483" i="1"/>
  <c r="G1483" i="1" s="1"/>
  <c r="H1482" i="1"/>
  <c r="G1482" i="1"/>
  <c r="C1482" i="1"/>
  <c r="C1480" i="1"/>
  <c r="D1479" i="1"/>
  <c r="J1479" i="1" s="1"/>
  <c r="C1479" i="1"/>
  <c r="G1479" i="1" s="1"/>
  <c r="D1478" i="1"/>
  <c r="C1478" i="1"/>
  <c r="G1477" i="1"/>
  <c r="D1477" i="1"/>
  <c r="J1477" i="1" s="1"/>
  <c r="C1477" i="1"/>
  <c r="D1476" i="1"/>
  <c r="C1476" i="1"/>
  <c r="D1475" i="1"/>
  <c r="C1475" i="1"/>
  <c r="D1474" i="1"/>
  <c r="J1474" i="1" s="1"/>
  <c r="C1474" i="1"/>
  <c r="G1474" i="1" s="1"/>
  <c r="D1473" i="1"/>
  <c r="C1473" i="1"/>
  <c r="G1472" i="1"/>
  <c r="D1472" i="1"/>
  <c r="J1472" i="1" s="1"/>
  <c r="C1472" i="1"/>
  <c r="D1471" i="1"/>
  <c r="C1471" i="1"/>
  <c r="D1470" i="1"/>
  <c r="C1470" i="1"/>
  <c r="D1469" i="1"/>
  <c r="D1468" i="1"/>
  <c r="J1468" i="1" s="1"/>
  <c r="C1468" i="1"/>
  <c r="D1467" i="1"/>
  <c r="C1467" i="1"/>
  <c r="D1466" i="1"/>
  <c r="C1466" i="1"/>
  <c r="D1465" i="1"/>
  <c r="C1465" i="1"/>
  <c r="D1464" i="1"/>
  <c r="J1464" i="1" s="1"/>
  <c r="C1464" i="1"/>
  <c r="G1464" i="1" s="1"/>
  <c r="D1463" i="1"/>
  <c r="C1463" i="1"/>
  <c r="G1462" i="1"/>
  <c r="D1462" i="1"/>
  <c r="J1462" i="1" s="1"/>
  <c r="C1462" i="1"/>
  <c r="D1461" i="1"/>
  <c r="C1461" i="1"/>
  <c r="D1460" i="1"/>
  <c r="C1460" i="1"/>
  <c r="D1459" i="1"/>
  <c r="C1459" i="1"/>
  <c r="D1458" i="1"/>
  <c r="C1458" i="1"/>
  <c r="D1457" i="1"/>
  <c r="C1457" i="1"/>
  <c r="D1456" i="1"/>
  <c r="C1456" i="1"/>
  <c r="D1455" i="1"/>
  <c r="C1455" i="1"/>
  <c r="G1455" i="1" s="1"/>
  <c r="D1454" i="1"/>
  <c r="C1454" i="1"/>
  <c r="D1452" i="1"/>
  <c r="C1452" i="1"/>
  <c r="D1451" i="1"/>
  <c r="C1451" i="1"/>
  <c r="D1450" i="1"/>
  <c r="C1450" i="1"/>
  <c r="D1449" i="1"/>
  <c r="C1449" i="1"/>
  <c r="D1448" i="1"/>
  <c r="C1448" i="1"/>
  <c r="D1447" i="1"/>
  <c r="J1447" i="1" s="1"/>
  <c r="C1447" i="1"/>
  <c r="D1446" i="1"/>
  <c r="C1446" i="1"/>
  <c r="C1445" i="1"/>
  <c r="D1444" i="1"/>
  <c r="G1444" i="1" s="1"/>
  <c r="C1444" i="1"/>
  <c r="J1444" i="1" s="1"/>
  <c r="D1443" i="1"/>
  <c r="C1443" i="1"/>
  <c r="H1443" i="1" s="1"/>
  <c r="D1442" i="1"/>
  <c r="C1442" i="1"/>
  <c r="D1441" i="1"/>
  <c r="C1441" i="1"/>
  <c r="H1440" i="1"/>
  <c r="D1440" i="1"/>
  <c r="C1440" i="1"/>
  <c r="J1440" i="1" s="1"/>
  <c r="D1439" i="1"/>
  <c r="J1439" i="1" s="1"/>
  <c r="C1439" i="1"/>
  <c r="D1438" i="1"/>
  <c r="C1438" i="1"/>
  <c r="D1434" i="1"/>
  <c r="C1434" i="1"/>
  <c r="D1433" i="1"/>
  <c r="C1433" i="1"/>
  <c r="H1433" i="1" s="1"/>
  <c r="D1432" i="1"/>
  <c r="C1432" i="1"/>
  <c r="D1431" i="1"/>
  <c r="C1431" i="1"/>
  <c r="H1431" i="1" s="1"/>
  <c r="D1430" i="1"/>
  <c r="C1430" i="1"/>
  <c r="D1429" i="1"/>
  <c r="C1429" i="1"/>
  <c r="D1428" i="1"/>
  <c r="C1428" i="1"/>
  <c r="D1427" i="1"/>
  <c r="C1427" i="1"/>
  <c r="H1427" i="1" s="1"/>
  <c r="D1426" i="1"/>
  <c r="C1426" i="1"/>
  <c r="D1425" i="1"/>
  <c r="C1425" i="1"/>
  <c r="H1425" i="1" s="1"/>
  <c r="D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G1336" i="1" s="1"/>
  <c r="D1335" i="1"/>
  <c r="C1335" i="1"/>
  <c r="H1335" i="1" s="1"/>
  <c r="D1334" i="1"/>
  <c r="G1334" i="1" s="1"/>
  <c r="C1334" i="1"/>
  <c r="G1333" i="1"/>
  <c r="D1333" i="1"/>
  <c r="C1333" i="1"/>
  <c r="H1333" i="1" s="1"/>
  <c r="D1332" i="1"/>
  <c r="C1332" i="1"/>
  <c r="G1332" i="1" s="1"/>
  <c r="D1331" i="1"/>
  <c r="C1331" i="1"/>
  <c r="H1331" i="1" s="1"/>
  <c r="D1330" i="1"/>
  <c r="G1330" i="1" s="1"/>
  <c r="C1330" i="1"/>
  <c r="D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G1278"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H1241" i="1" s="1"/>
  <c r="H1240" i="1"/>
  <c r="G1240" i="1"/>
  <c r="D1240" i="1"/>
  <c r="C1240" i="1"/>
  <c r="H1239" i="1"/>
  <c r="G1239" i="1"/>
  <c r="D1239" i="1"/>
  <c r="C1239" i="1"/>
  <c r="H1238" i="1"/>
  <c r="G1238" i="1"/>
  <c r="D1238" i="1"/>
  <c r="C1238" i="1"/>
  <c r="D1237" i="1"/>
  <c r="C1237" i="1"/>
  <c r="H1237" i="1" s="1"/>
  <c r="D1236" i="1"/>
  <c r="C1236" i="1"/>
  <c r="D1235" i="1"/>
  <c r="C1235" i="1"/>
  <c r="H1235" i="1" s="1"/>
  <c r="H1234" i="1"/>
  <c r="G1234" i="1"/>
  <c r="D1234" i="1"/>
  <c r="C1234" i="1"/>
  <c r="H1233" i="1"/>
  <c r="G1233" i="1"/>
  <c r="D1233" i="1"/>
  <c r="C1233" i="1"/>
  <c r="D1232" i="1"/>
  <c r="C1232" i="1"/>
  <c r="H1232" i="1" s="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H1221" i="1"/>
  <c r="G1221" i="1"/>
  <c r="D1221" i="1"/>
  <c r="C1221" i="1"/>
  <c r="H1220" i="1"/>
  <c r="G1220" i="1"/>
  <c r="D1220" i="1"/>
  <c r="C1220" i="1"/>
  <c r="H1219" i="1"/>
  <c r="G1219" i="1"/>
  <c r="D1219" i="1"/>
  <c r="C1219" i="1"/>
  <c r="H1218" i="1"/>
  <c r="G1218" i="1"/>
  <c r="D1218" i="1"/>
  <c r="C1218" i="1"/>
  <c r="G1217" i="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G1165" i="1"/>
  <c r="D1165" i="1"/>
  <c r="C1165" i="1"/>
  <c r="H1165" i="1" s="1"/>
  <c r="H1164" i="1"/>
  <c r="G1164" i="1"/>
  <c r="D1164" i="1"/>
  <c r="C1164" i="1"/>
  <c r="D1163" i="1"/>
  <c r="H1163" i="1" s="1"/>
  <c r="C1163" i="1"/>
  <c r="H1162" i="1"/>
  <c r="G1162" i="1"/>
  <c r="D1162" i="1"/>
  <c r="C1162" i="1"/>
  <c r="H1161" i="1"/>
  <c r="G1161" i="1"/>
  <c r="D1161" i="1"/>
  <c r="C1161" i="1"/>
  <c r="G1160" i="1"/>
  <c r="D1160" i="1"/>
  <c r="C1160" i="1"/>
  <c r="H1160" i="1" s="1"/>
  <c r="H1159" i="1"/>
  <c r="G1159" i="1"/>
  <c r="D1159" i="1"/>
  <c r="C1159" i="1"/>
  <c r="H1158" i="1"/>
  <c r="G1158" i="1"/>
  <c r="D1158" i="1"/>
  <c r="C1158" i="1"/>
  <c r="G1157" i="1"/>
  <c r="D1157" i="1"/>
  <c r="C1157" i="1"/>
  <c r="H1157" i="1" s="1"/>
  <c r="H1156" i="1"/>
  <c r="G1156" i="1"/>
  <c r="D1156" i="1"/>
  <c r="C1156" i="1"/>
  <c r="D1155" i="1"/>
  <c r="G1155" i="1" s="1"/>
  <c r="C1155" i="1"/>
  <c r="H1155" i="1" s="1"/>
  <c r="H1151" i="1"/>
  <c r="D1151" i="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D1054" i="1"/>
  <c r="C1054" i="1"/>
  <c r="H1054" i="1" s="1"/>
  <c r="H1053" i="1"/>
  <c r="G1053" i="1"/>
  <c r="D1053" i="1"/>
  <c r="C1053" i="1"/>
  <c r="H1052" i="1"/>
  <c r="G1052" i="1"/>
  <c r="D1052" i="1"/>
  <c r="C1052" i="1"/>
  <c r="H1051" i="1"/>
  <c r="G1051" i="1"/>
  <c r="D1051" i="1"/>
  <c r="C1051" i="1"/>
  <c r="D1050" i="1"/>
  <c r="C1050" i="1"/>
  <c r="H1050" i="1" s="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G1032" i="1" s="1"/>
  <c r="C1032" i="1"/>
  <c r="H1032" i="1" s="1"/>
  <c r="D1031" i="1"/>
  <c r="G1031" i="1" s="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G1012" i="1" s="1"/>
  <c r="C1012" i="1"/>
  <c r="H1012" i="1" s="1"/>
  <c r="H1011" i="1"/>
  <c r="G1011" i="1"/>
  <c r="D1011" i="1"/>
  <c r="C1011" i="1"/>
  <c r="H1010" i="1"/>
  <c r="G1010" i="1"/>
  <c r="D1010" i="1"/>
  <c r="C1010" i="1"/>
  <c r="H1009" i="1"/>
  <c r="G1009" i="1"/>
  <c r="D1009" i="1"/>
  <c r="C1009" i="1"/>
  <c r="G1008" i="1"/>
  <c r="D1008" i="1"/>
  <c r="C1008" i="1"/>
  <c r="D1007" i="1"/>
  <c r="G1007" i="1" s="1"/>
  <c r="C1007" i="1"/>
  <c r="D1006" i="1"/>
  <c r="H1006" i="1" s="1"/>
  <c r="C1006" i="1"/>
  <c r="H1005" i="1"/>
  <c r="G1005" i="1"/>
  <c r="D1005" i="1"/>
  <c r="C1005" i="1"/>
  <c r="G1004" i="1"/>
  <c r="D1004" i="1"/>
  <c r="H1004" i="1" s="1"/>
  <c r="C1004" i="1"/>
  <c r="H1003" i="1"/>
  <c r="G1003" i="1"/>
  <c r="D1003" i="1"/>
  <c r="C1003" i="1"/>
  <c r="H1002" i="1"/>
  <c r="G1002" i="1"/>
  <c r="D1002" i="1"/>
  <c r="C1002" i="1"/>
  <c r="G1001" i="1"/>
  <c r="D1001" i="1"/>
  <c r="H1001" i="1" s="1"/>
  <c r="C1001" i="1"/>
  <c r="G1000" i="1"/>
  <c r="D1000" i="1"/>
  <c r="H1000" i="1" s="1"/>
  <c r="C1000" i="1"/>
  <c r="H999" i="1"/>
  <c r="G999" i="1"/>
  <c r="D999" i="1"/>
  <c r="C999" i="1"/>
  <c r="H998" i="1"/>
  <c r="D998" i="1"/>
  <c r="G998" i="1" s="1"/>
  <c r="C998" i="1"/>
  <c r="C997" i="1"/>
  <c r="D996" i="1"/>
  <c r="G996" i="1" s="1"/>
  <c r="C996" i="1"/>
  <c r="G995" i="1"/>
  <c r="D995" i="1"/>
  <c r="H995" i="1" s="1"/>
  <c r="C995" i="1"/>
  <c r="H994" i="1"/>
  <c r="G994" i="1"/>
  <c r="D994" i="1"/>
  <c r="C994" i="1"/>
  <c r="D993" i="1"/>
  <c r="H993" i="1" s="1"/>
  <c r="C993" i="1"/>
  <c r="H992" i="1"/>
  <c r="G992" i="1"/>
  <c r="D992" i="1"/>
  <c r="C992" i="1"/>
  <c r="C991" i="1"/>
  <c r="H989" i="1"/>
  <c r="G989" i="1"/>
  <c r="D989" i="1"/>
  <c r="C989" i="1"/>
  <c r="H988" i="1"/>
  <c r="G988" i="1"/>
  <c r="D988" i="1"/>
  <c r="C988" i="1"/>
  <c r="D987" i="1"/>
  <c r="H987" i="1" s="1"/>
  <c r="C987" i="1"/>
  <c r="G987" i="1" s="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D644" i="1"/>
  <c r="H644" i="1" s="1"/>
  <c r="C644" i="1"/>
  <c r="D643" i="1"/>
  <c r="C643" i="1"/>
  <c r="G642" i="1"/>
  <c r="D642" i="1"/>
  <c r="C642" i="1"/>
  <c r="H642" i="1" s="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D412" i="1"/>
  <c r="H412" i="1" s="1"/>
  <c r="C412" i="1"/>
  <c r="G412" i="1" s="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G290" i="1"/>
  <c r="D290" i="1"/>
  <c r="C290" i="1"/>
  <c r="H290" i="1" s="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G256" i="1"/>
  <c r="D256" i="1"/>
  <c r="C256" i="1"/>
  <c r="H256" i="1" s="1"/>
  <c r="G255" i="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H189" i="1"/>
  <c r="G189" i="1"/>
  <c r="D189" i="1"/>
  <c r="C189" i="1"/>
  <c r="H188" i="1"/>
  <c r="G188" i="1"/>
  <c r="D188" i="1"/>
  <c r="C188" i="1"/>
  <c r="H187" i="1"/>
  <c r="G187" i="1"/>
  <c r="D187" i="1"/>
  <c r="C187" i="1"/>
  <c r="D186" i="1"/>
  <c r="H186" i="1" s="1"/>
  <c r="C186" i="1"/>
  <c r="D185" i="1"/>
  <c r="C185" i="1"/>
  <c r="H185" i="1" s="1"/>
  <c r="D184" i="1"/>
  <c r="C184" i="1"/>
  <c r="H183" i="1"/>
  <c r="G183" i="1"/>
  <c r="D183" i="1"/>
  <c r="C183" i="1"/>
  <c r="D182" i="1"/>
  <c r="H182" i="1" s="1"/>
  <c r="C182" i="1"/>
  <c r="D181" i="1"/>
  <c r="C181" i="1"/>
  <c r="H181" i="1" s="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C174" i="1"/>
  <c r="D173" i="1"/>
  <c r="H172" i="1"/>
  <c r="D172" i="1"/>
  <c r="C172" i="1"/>
  <c r="H171" i="1"/>
  <c r="G171" i="1"/>
  <c r="D171" i="1"/>
  <c r="C171" i="1"/>
  <c r="D170" i="1"/>
  <c r="H170" i="1" s="1"/>
  <c r="C170" i="1"/>
  <c r="H169" i="1"/>
  <c r="D169" i="1"/>
  <c r="C169" i="1"/>
  <c r="G169" i="1" s="1"/>
  <c r="H168" i="1"/>
  <c r="D168" i="1"/>
  <c r="C168" i="1"/>
  <c r="H167" i="1"/>
  <c r="D167" i="1"/>
  <c r="C167" i="1"/>
  <c r="D166" i="1"/>
  <c r="H166" i="1" s="1"/>
  <c r="C166" i="1"/>
  <c r="D165" i="1"/>
  <c r="H164" i="1"/>
  <c r="G164" i="1"/>
  <c r="D164" i="1"/>
  <c r="C164" i="1"/>
  <c r="D163" i="1"/>
  <c r="H163" i="1" s="1"/>
  <c r="C163" i="1"/>
  <c r="D162" i="1"/>
  <c r="C162" i="1"/>
  <c r="H162" i="1" s="1"/>
  <c r="D161" i="1"/>
  <c r="C161" i="1"/>
  <c r="C160" i="1"/>
  <c r="H158" i="1"/>
  <c r="G158" i="1"/>
  <c r="D158" i="1"/>
  <c r="C158" i="1"/>
  <c r="D157" i="1"/>
  <c r="C157" i="1"/>
  <c r="H157" i="1" s="1"/>
  <c r="H156" i="1"/>
  <c r="G156" i="1"/>
  <c r="D156" i="1"/>
  <c r="C156" i="1"/>
  <c r="D155" i="1"/>
  <c r="H154" i="1"/>
  <c r="D154" i="1"/>
  <c r="G154" i="1" s="1"/>
  <c r="C154" i="1"/>
  <c r="G153" i="1"/>
  <c r="D153" i="1"/>
  <c r="C153" i="1"/>
  <c r="H153" i="1" s="1"/>
  <c r="G152" i="1"/>
  <c r="D152" i="1"/>
  <c r="C152" i="1"/>
  <c r="H152" i="1" s="1"/>
  <c r="H151" i="1"/>
  <c r="G151" i="1"/>
  <c r="D151" i="1"/>
  <c r="C151" i="1"/>
  <c r="H150" i="1"/>
  <c r="G150" i="1"/>
  <c r="D150" i="1"/>
  <c r="C150"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C131" i="1"/>
  <c r="H131" i="1" s="1"/>
  <c r="D130" i="1"/>
  <c r="C130" i="1"/>
  <c r="H130" i="1" s="1"/>
  <c r="D129" i="1"/>
  <c r="C129" i="1"/>
  <c r="H129" i="1" s="1"/>
  <c r="H128" i="1"/>
  <c r="G128" i="1"/>
  <c r="D128" i="1"/>
  <c r="C128" i="1"/>
  <c r="H127" i="1"/>
  <c r="G127" i="1"/>
  <c r="D127" i="1"/>
  <c r="C127" i="1"/>
  <c r="D126" i="1"/>
  <c r="C126" i="1"/>
  <c r="H126" i="1" s="1"/>
  <c r="D125" i="1"/>
  <c r="C125" i="1"/>
  <c r="H125" i="1" s="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6" i="9" l="1"/>
  <c r="B26" i="9" s="1"/>
  <c r="F216" i="9"/>
  <c r="B216" i="9" s="1"/>
  <c r="H1236" i="1"/>
  <c r="G1235" i="1"/>
  <c r="G1236" i="1"/>
  <c r="G1237" i="1"/>
  <c r="C1576" i="1"/>
  <c r="G1510" i="1"/>
  <c r="G1489" i="1"/>
  <c r="G1486" i="1"/>
  <c r="H1483" i="1"/>
  <c r="G1485" i="1"/>
  <c r="G1499" i="1"/>
  <c r="H1499" i="1"/>
  <c r="H1502" i="1"/>
  <c r="G1501" i="1"/>
  <c r="H1481" i="1"/>
  <c r="G1481" i="1"/>
  <c r="D38" i="7"/>
  <c r="G1468" i="1"/>
  <c r="G1466" i="1"/>
  <c r="J1466" i="1"/>
  <c r="G1461" i="1"/>
  <c r="D22" i="7"/>
  <c r="H30" i="3" s="1"/>
  <c r="H1461" i="1"/>
  <c r="E22" i="7"/>
  <c r="G1459" i="1"/>
  <c r="J1459" i="1"/>
  <c r="G1457" i="1"/>
  <c r="J1457" i="1"/>
  <c r="G1454" i="1"/>
  <c r="J1455" i="1"/>
  <c r="H1454" i="1"/>
  <c r="G1451" i="1"/>
  <c r="J1451" i="1"/>
  <c r="G1449" i="1"/>
  <c r="J1449" i="1"/>
  <c r="G1447" i="1"/>
  <c r="E6" i="7"/>
  <c r="J1445" i="1"/>
  <c r="D6" i="7"/>
  <c r="H1444" i="1"/>
  <c r="J1443" i="1"/>
  <c r="J1442" i="1"/>
  <c r="G1442" i="1"/>
  <c r="H1442" i="1"/>
  <c r="J1441" i="1"/>
  <c r="H1438" i="1"/>
  <c r="G1440" i="1"/>
  <c r="I1440" i="1" s="1"/>
  <c r="H1429" i="1"/>
  <c r="H1264" i="1"/>
  <c r="G1264" i="1"/>
  <c r="G1241" i="1"/>
  <c r="F246" i="5"/>
  <c r="D1216" i="1"/>
  <c r="G1216" i="1" s="1"/>
  <c r="D1214" i="1"/>
  <c r="F239" i="5"/>
  <c r="D1215" i="1"/>
  <c r="H1217" i="1"/>
  <c r="H1216" i="1"/>
  <c r="G1166" i="1"/>
  <c r="E290" i="9"/>
  <c r="B290" i="9" s="1"/>
  <c r="G1163" i="1"/>
  <c r="D1154" i="1"/>
  <c r="G1151" i="1"/>
  <c r="G1148" i="1"/>
  <c r="G1124" i="1"/>
  <c r="H1124" i="1"/>
  <c r="G1137" i="1"/>
  <c r="F146" i="5"/>
  <c r="E287" i="9"/>
  <c r="B287" i="9" s="1"/>
  <c r="H1064" i="1"/>
  <c r="H1056" i="1"/>
  <c r="G1062" i="1"/>
  <c r="F78" i="5"/>
  <c r="H1048" i="1"/>
  <c r="E68" i="5"/>
  <c r="G1006" i="1"/>
  <c r="H996" i="1"/>
  <c r="H1033" i="1"/>
  <c r="H1031" i="1"/>
  <c r="F52" i="5"/>
  <c r="H1008" i="1"/>
  <c r="H1007" i="1"/>
  <c r="G997" i="1"/>
  <c r="H997" i="1"/>
  <c r="F19" i="5"/>
  <c r="H991" i="1"/>
  <c r="G991" i="1"/>
  <c r="F13" i="5"/>
  <c r="G993" i="1"/>
  <c r="E12" i="5"/>
  <c r="D990" i="1" s="1"/>
  <c r="G1232" i="1"/>
  <c r="C1223" i="1"/>
  <c r="D245" i="5"/>
  <c r="G1056" i="1"/>
  <c r="G1064" i="1"/>
  <c r="G1054" i="1"/>
  <c r="G1048" i="1"/>
  <c r="G1050" i="1"/>
  <c r="C1030" i="1"/>
  <c r="G986" i="1"/>
  <c r="H986" i="1"/>
  <c r="H816" i="1"/>
  <c r="H809" i="1"/>
  <c r="H713" i="1"/>
  <c r="G711" i="1"/>
  <c r="G710" i="1"/>
  <c r="G709" i="1"/>
  <c r="G703" i="1"/>
  <c r="G647" i="1"/>
  <c r="E22" i="9"/>
  <c r="B22" i="9" s="1"/>
  <c r="G644" i="1"/>
  <c r="F652" i="4"/>
  <c r="H643" i="1"/>
  <c r="H641" i="1"/>
  <c r="G371" i="1"/>
  <c r="G364" i="1"/>
  <c r="G365" i="1"/>
  <c r="F363" i="4"/>
  <c r="E350" i="4"/>
  <c r="D345" i="1" s="1"/>
  <c r="H413" i="1"/>
  <c r="F418" i="4"/>
  <c r="F416" i="4"/>
  <c r="E643" i="4"/>
  <c r="D637" i="1" s="1"/>
  <c r="F252" i="4"/>
  <c r="F259" i="4"/>
  <c r="E67" i="9"/>
  <c r="B67" i="9" s="1"/>
  <c r="H248" i="1"/>
  <c r="G220" i="1"/>
  <c r="H220" i="1"/>
  <c r="F224" i="4"/>
  <c r="G206" i="1"/>
  <c r="E196" i="4"/>
  <c r="D192" i="1" s="1"/>
  <c r="H207" i="1"/>
  <c r="F196" i="4"/>
  <c r="F210" i="4"/>
  <c r="G191" i="1"/>
  <c r="G186" i="1"/>
  <c r="E46" i="9"/>
  <c r="B46" i="9" s="1"/>
  <c r="F222" i="9"/>
  <c r="B222" i="9" s="1"/>
  <c r="F188" i="4"/>
  <c r="H184" i="1"/>
  <c r="E45" i="9"/>
  <c r="B45" i="9" s="1"/>
  <c r="F221" i="9"/>
  <c r="G182" i="1"/>
  <c r="F219" i="9"/>
  <c r="B219" i="9" s="1"/>
  <c r="E42" i="9"/>
  <c r="B42" i="9" s="1"/>
  <c r="G174" i="1"/>
  <c r="F177" i="4"/>
  <c r="G172" i="1"/>
  <c r="G170" i="1"/>
  <c r="G168" i="1"/>
  <c r="G167" i="1"/>
  <c r="F169" i="4"/>
  <c r="G166" i="1"/>
  <c r="G163" i="1"/>
  <c r="E40" i="9"/>
  <c r="B40" i="9" s="1"/>
  <c r="D160" i="1"/>
  <c r="H160" i="1" s="1"/>
  <c r="H161" i="1"/>
  <c r="F164" i="4"/>
  <c r="F159" i="4"/>
  <c r="F217" i="9"/>
  <c r="D149" i="1"/>
  <c r="G132" i="1"/>
  <c r="F134" i="4"/>
  <c r="F124" i="4"/>
  <c r="F128" i="4"/>
  <c r="D108" i="1"/>
  <c r="E37" i="9"/>
  <c r="B37" i="9" s="1"/>
  <c r="F112" i="4"/>
  <c r="G816" i="1"/>
  <c r="G809" i="1"/>
  <c r="G713" i="1"/>
  <c r="C645" i="1"/>
  <c r="H645" i="1" s="1"/>
  <c r="G643" i="1"/>
  <c r="G641" i="1"/>
  <c r="C358" i="1"/>
  <c r="G413" i="1"/>
  <c r="C411" i="1"/>
  <c r="E273" i="9"/>
  <c r="B273" i="9" s="1"/>
  <c r="G288" i="1"/>
  <c r="D644" i="4"/>
  <c r="B221" i="9"/>
  <c r="G184" i="1"/>
  <c r="G185" i="1"/>
  <c r="C173" i="1"/>
  <c r="G173" i="1" s="1"/>
  <c r="B220" i="9"/>
  <c r="G181" i="1"/>
  <c r="B43" i="9"/>
  <c r="H173" i="1"/>
  <c r="C165" i="1"/>
  <c r="G162" i="1"/>
  <c r="G161" i="1"/>
  <c r="G157" i="1"/>
  <c r="D152" i="4"/>
  <c r="C148" i="1" s="1"/>
  <c r="H148" i="1" s="1"/>
  <c r="C155" i="1"/>
  <c r="B217" i="9"/>
  <c r="G148" i="1"/>
  <c r="C149" i="1"/>
  <c r="G129" i="1"/>
  <c r="G130" i="1"/>
  <c r="G131" i="1"/>
  <c r="G126" i="1"/>
  <c r="G125" i="1"/>
  <c r="F214" i="9"/>
  <c r="B214" i="9" s="1"/>
  <c r="E284" i="9"/>
  <c r="B284" i="9" s="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448" i="1"/>
  <c r="G1448" i="1"/>
  <c r="J1448" i="1"/>
  <c r="H1452" i="1"/>
  <c r="G1452" i="1"/>
  <c r="J1452" i="1"/>
  <c r="H1456" i="1"/>
  <c r="G1456" i="1"/>
  <c r="J1456" i="1"/>
  <c r="H1460" i="1"/>
  <c r="G1460" i="1"/>
  <c r="J1460" i="1"/>
  <c r="F351" i="4"/>
  <c r="H1330" i="1"/>
  <c r="H1334" i="1"/>
  <c r="H1385" i="1"/>
  <c r="H1387" i="1"/>
  <c r="H1389" i="1"/>
  <c r="H1391" i="1"/>
  <c r="H1393" i="1"/>
  <c r="H1395" i="1"/>
  <c r="H1397" i="1"/>
  <c r="H1399" i="1"/>
  <c r="H1401" i="1"/>
  <c r="H1403" i="1"/>
  <c r="H1405" i="1"/>
  <c r="H1407" i="1"/>
  <c r="H1409" i="1"/>
  <c r="H1411" i="1"/>
  <c r="H1413" i="1"/>
  <c r="H1415" i="1"/>
  <c r="H1417" i="1"/>
  <c r="H1419" i="1"/>
  <c r="H1421" i="1"/>
  <c r="H1463" i="1"/>
  <c r="G1463" i="1"/>
  <c r="J1463" i="1"/>
  <c r="H1467" i="1"/>
  <c r="G1467" i="1"/>
  <c r="J1467" i="1"/>
  <c r="H1470" i="1"/>
  <c r="G1470" i="1"/>
  <c r="H1473" i="1"/>
  <c r="G1473" i="1"/>
  <c r="I1473" i="1" s="1"/>
  <c r="J1473" i="1"/>
  <c r="H1476" i="1"/>
  <c r="G1476" i="1"/>
  <c r="J1476" i="1"/>
  <c r="H1480" i="1"/>
  <c r="G1480" i="1"/>
  <c r="H1484" i="1"/>
  <c r="G1484" i="1"/>
  <c r="H1488" i="1"/>
  <c r="G1488" i="1"/>
  <c r="H1492" i="1"/>
  <c r="G1492" i="1"/>
  <c r="H1496" i="1"/>
  <c r="G1496" i="1"/>
  <c r="H1500" i="1"/>
  <c r="G1500" i="1"/>
  <c r="H1504" i="1"/>
  <c r="G1504" i="1"/>
  <c r="H1508" i="1"/>
  <c r="G1508" i="1"/>
  <c r="H1512" i="1"/>
  <c r="G1512" i="1"/>
  <c r="H1516" i="1"/>
  <c r="G1516" i="1"/>
  <c r="H1574" i="1"/>
  <c r="G1574" i="1"/>
  <c r="G1331"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424" i="1"/>
  <c r="H1426" i="1"/>
  <c r="H1428" i="1"/>
  <c r="H1430" i="1"/>
  <c r="H1432" i="1"/>
  <c r="H1434" i="1"/>
  <c r="H1441" i="1"/>
  <c r="I1444" i="1"/>
  <c r="H1446" i="1"/>
  <c r="G1446" i="1"/>
  <c r="J1446" i="1"/>
  <c r="H1450" i="1"/>
  <c r="G1450" i="1"/>
  <c r="J1450" i="1"/>
  <c r="H1458" i="1"/>
  <c r="G1458" i="1"/>
  <c r="J1458" i="1"/>
  <c r="G1520" i="1"/>
  <c r="H1520" i="1"/>
  <c r="H1332" i="1"/>
  <c r="H1336" i="1"/>
  <c r="H1384" i="1"/>
  <c r="H1386" i="1"/>
  <c r="H1388" i="1"/>
  <c r="H1390" i="1"/>
  <c r="H1392" i="1"/>
  <c r="H1394" i="1"/>
  <c r="H1396" i="1"/>
  <c r="H1398" i="1"/>
  <c r="H1400" i="1"/>
  <c r="H1402" i="1"/>
  <c r="H1404" i="1"/>
  <c r="H1406" i="1"/>
  <c r="H1408" i="1"/>
  <c r="H1410" i="1"/>
  <c r="H1412" i="1"/>
  <c r="H1414" i="1"/>
  <c r="H1416" i="1"/>
  <c r="H1418" i="1"/>
  <c r="H1420" i="1"/>
  <c r="H1422" i="1"/>
  <c r="H1439" i="1"/>
  <c r="I1442" i="1"/>
  <c r="H1465" i="1"/>
  <c r="G1465" i="1"/>
  <c r="J1465" i="1"/>
  <c r="H1471" i="1"/>
  <c r="G1471" i="1"/>
  <c r="J1471" i="1"/>
  <c r="H1475" i="1"/>
  <c r="G1475" i="1"/>
  <c r="H1478" i="1"/>
  <c r="G1478" i="1"/>
  <c r="J1478"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I1439" i="1" s="1"/>
  <c r="G1441" i="1"/>
  <c r="G1443" i="1"/>
  <c r="I1443" i="1" s="1"/>
  <c r="G1445" i="1"/>
  <c r="H1447" i="1"/>
  <c r="I1447" i="1" s="1"/>
  <c r="H1449" i="1"/>
  <c r="I1449" i="1" s="1"/>
  <c r="H1451" i="1"/>
  <c r="I1451" i="1" s="1"/>
  <c r="H1455" i="1"/>
  <c r="I1455" i="1" s="1"/>
  <c r="H1457" i="1"/>
  <c r="I1457" i="1" s="1"/>
  <c r="H1459" i="1"/>
  <c r="I1459" i="1" s="1"/>
  <c r="H1462" i="1"/>
  <c r="I1462" i="1" s="1"/>
  <c r="H1464" i="1"/>
  <c r="I1464" i="1" s="1"/>
  <c r="H1466" i="1"/>
  <c r="I1466" i="1" s="1"/>
  <c r="H1468" i="1"/>
  <c r="I1468" i="1" s="1"/>
  <c r="H1472" i="1"/>
  <c r="I1472" i="1" s="1"/>
  <c r="H1474" i="1"/>
  <c r="I1474" i="1" s="1"/>
  <c r="H1477" i="1"/>
  <c r="I1477" i="1" s="1"/>
  <c r="H1479" i="1"/>
  <c r="I1479" i="1" s="1"/>
  <c r="G1525" i="1"/>
  <c r="H1525" i="1"/>
  <c r="G1529" i="1"/>
  <c r="H1529" i="1"/>
  <c r="G1533" i="1"/>
  <c r="H1533" i="1"/>
  <c r="G1537" i="1"/>
  <c r="H1537" i="1"/>
  <c r="H1542" i="1"/>
  <c r="G1542" i="1"/>
  <c r="H1546" i="1"/>
  <c r="G1546" i="1"/>
  <c r="H1550" i="1"/>
  <c r="G1550" i="1"/>
  <c r="H1554" i="1"/>
  <c r="G1554" i="1"/>
  <c r="H1558" i="1"/>
  <c r="G1558" i="1"/>
  <c r="H1562" i="1"/>
  <c r="G1562" i="1"/>
  <c r="H1566" i="1"/>
  <c r="G1566" i="1"/>
  <c r="H1570" i="1"/>
  <c r="G1570" i="1"/>
  <c r="H1445" i="1"/>
  <c r="G1521" i="1"/>
  <c r="H1521" i="1"/>
  <c r="H1538" i="1"/>
  <c r="G1538" i="1"/>
  <c r="F152" i="4"/>
  <c r="H1578" i="1"/>
  <c r="G1578" i="1"/>
  <c r="E6" i="4"/>
  <c r="E151" i="4"/>
  <c r="F299" i="4"/>
  <c r="E141" i="6"/>
  <c r="I24" i="3"/>
  <c r="H1541" i="1"/>
  <c r="H1545" i="1"/>
  <c r="H1549" i="1"/>
  <c r="H1553" i="1"/>
  <c r="H1557" i="1"/>
  <c r="H1561" i="1"/>
  <c r="H1565" i="1"/>
  <c r="H1569" i="1"/>
  <c r="H1573" i="1"/>
  <c r="H1577" i="1"/>
  <c r="D7" i="4"/>
  <c r="F45" i="4"/>
  <c r="F65" i="4"/>
  <c r="F91" i="4"/>
  <c r="F125" i="4"/>
  <c r="D139" i="4"/>
  <c r="F153" i="4"/>
  <c r="D163" i="4"/>
  <c r="D151" i="4" s="1"/>
  <c r="F197" i="4"/>
  <c r="F300" i="4"/>
  <c r="D344" i="4"/>
  <c r="D298" i="4" s="1"/>
  <c r="F352" i="4"/>
  <c r="D396" i="4"/>
  <c r="D350" i="4" s="1"/>
  <c r="D643" i="4"/>
  <c r="E644" i="4"/>
  <c r="D638" i="1" s="1"/>
  <c r="D421" i="4"/>
  <c r="E459" i="4"/>
  <c r="D453" i="1" s="1"/>
  <c r="D472" i="4"/>
  <c r="D484" i="4"/>
  <c r="D515" i="4"/>
  <c r="D567" i="4"/>
  <c r="F594" i="4"/>
  <c r="D593" i="4"/>
  <c r="F8" i="5"/>
  <c r="D177" i="5"/>
  <c r="F180" i="5"/>
  <c r="F207" i="5"/>
  <c r="D206" i="5"/>
  <c r="F5" i="6"/>
  <c r="F130" i="6"/>
  <c r="D129" i="6"/>
  <c r="D106" i="4"/>
  <c r="F417" i="4"/>
  <c r="E593" i="4"/>
  <c r="D587" i="1" s="1"/>
  <c r="D12" i="5"/>
  <c r="D7" i="5" s="1"/>
  <c r="F45" i="5"/>
  <c r="F70" i="5"/>
  <c r="D69" i="5"/>
  <c r="D42" i="8"/>
  <c r="F460" i="4"/>
  <c r="D459" i="4"/>
  <c r="D238" i="5"/>
  <c r="D89" i="6"/>
  <c r="D49" i="8"/>
  <c r="C1524" i="1" s="1"/>
  <c r="F530" i="4"/>
  <c r="D529" i="4"/>
  <c r="D118" i="5"/>
  <c r="E176" i="5"/>
  <c r="D190" i="5"/>
  <c r="F36" i="6"/>
  <c r="D35" i="6"/>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6" i="9"/>
  <c r="E186" i="9" s="1"/>
  <c r="B186" i="9" s="1"/>
  <c r="G182" i="9"/>
  <c r="E182" i="9" s="1"/>
  <c r="B182" i="9" s="1"/>
  <c r="G178" i="9"/>
  <c r="E178" i="9" s="1"/>
  <c r="B178"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8" i="9"/>
  <c r="E188" i="9" s="1"/>
  <c r="B188" i="9" s="1"/>
  <c r="G184" i="9"/>
  <c r="E184" i="9" s="1"/>
  <c r="B184" i="9" s="1"/>
  <c r="G180" i="9"/>
  <c r="E180" i="9" s="1"/>
  <c r="B180" i="9" s="1"/>
  <c r="G176" i="9"/>
  <c r="E176" i="9" s="1"/>
  <c r="B176" i="9" s="1"/>
  <c r="G165" i="9"/>
  <c r="E165" i="9" s="1"/>
  <c r="B165" i="9" s="1"/>
  <c r="H164" i="9"/>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I10" i="9"/>
  <c r="B31" i="9"/>
  <c r="B39" i="9"/>
  <c r="E286" i="9"/>
  <c r="B286" i="9" s="1"/>
  <c r="B35" i="9"/>
  <c r="B215" i="9"/>
  <c r="F218" i="9"/>
  <c r="B218" i="9" s="1"/>
  <c r="B224" i="9"/>
  <c r="B227" i="9"/>
  <c r="F230" i="9"/>
  <c r="B230" i="9" s="1"/>
  <c r="B270" i="9"/>
  <c r="B235" i="9"/>
  <c r="B256" i="9"/>
  <c r="B260" i="9"/>
  <c r="B264" i="9"/>
  <c r="F226" i="9"/>
  <c r="B226" i="9" s="1"/>
  <c r="B231" i="9"/>
  <c r="B268" i="9"/>
  <c r="B244" i="9"/>
  <c r="G1576" i="1" l="1"/>
  <c r="H1576" i="1"/>
  <c r="I1476" i="1"/>
  <c r="H31" i="3"/>
  <c r="C1469" i="1"/>
  <c r="I1471" i="1"/>
  <c r="C1453" i="1"/>
  <c r="I1467" i="1"/>
  <c r="E5" i="7"/>
  <c r="I1463" i="1"/>
  <c r="I30" i="3"/>
  <c r="D1453" i="1"/>
  <c r="I1460" i="1"/>
  <c r="I1452" i="1"/>
  <c r="I1450" i="1"/>
  <c r="D1437" i="1"/>
  <c r="D5" i="7"/>
  <c r="C1437" i="1"/>
  <c r="I1441" i="1"/>
  <c r="I29" i="3"/>
  <c r="D1436" i="1"/>
  <c r="I21" i="3"/>
  <c r="D1046" i="1"/>
  <c r="E7" i="5"/>
  <c r="F7" i="5" s="1"/>
  <c r="F245" i="5"/>
  <c r="C1222" i="1"/>
  <c r="G1223" i="1"/>
  <c r="H1223" i="1"/>
  <c r="G1030" i="1"/>
  <c r="H1030" i="1"/>
  <c r="E408" i="4"/>
  <c r="D403" i="1" s="1"/>
  <c r="E407" i="4"/>
  <c r="D402" i="1" s="1"/>
  <c r="H192" i="1"/>
  <c r="G192" i="1"/>
  <c r="G160" i="1"/>
  <c r="G108" i="1"/>
  <c r="H108" i="1"/>
  <c r="B191" i="9"/>
  <c r="G645" i="1"/>
  <c r="H358" i="1"/>
  <c r="G358" i="1"/>
  <c r="F644" i="4"/>
  <c r="C638" i="1"/>
  <c r="G638" i="1" s="1"/>
  <c r="G411" i="1"/>
  <c r="H411" i="1"/>
  <c r="G165" i="1"/>
  <c r="H165" i="1"/>
  <c r="G20" i="9"/>
  <c r="H20" i="9"/>
  <c r="H155" i="1"/>
  <c r="G155" i="1"/>
  <c r="G149" i="1"/>
  <c r="H149" i="1"/>
  <c r="H20" i="3"/>
  <c r="C985" i="1"/>
  <c r="H17" i="3"/>
  <c r="D289" i="4"/>
  <c r="F151" i="4"/>
  <c r="C147" i="1"/>
  <c r="D408" i="4"/>
  <c r="F350" i="4"/>
  <c r="C345" i="1"/>
  <c r="D407" i="4"/>
  <c r="F298" i="4"/>
  <c r="C293" i="1"/>
  <c r="E175" i="5"/>
  <c r="D1152" i="1" s="1"/>
  <c r="I22" i="3"/>
  <c r="D1153" i="1"/>
  <c r="G1524" i="1"/>
  <c r="H1524" i="1"/>
  <c r="D68" i="5"/>
  <c r="D6" i="5" s="1"/>
  <c r="F69" i="5"/>
  <c r="C1047" i="1"/>
  <c r="F129" i="6"/>
  <c r="C1423" i="1"/>
  <c r="G289" i="9"/>
  <c r="E289" i="9" s="1"/>
  <c r="B289" i="9" s="1"/>
  <c r="D176" i="5"/>
  <c r="F177" i="5"/>
  <c r="C1154" i="1"/>
  <c r="F472" i="4"/>
  <c r="C466" i="1"/>
  <c r="F643" i="4"/>
  <c r="C637" i="1"/>
  <c r="F139" i="4"/>
  <c r="C135" i="1"/>
  <c r="E289" i="4"/>
  <c r="I17" i="3"/>
  <c r="D147" i="1"/>
  <c r="E420" i="4"/>
  <c r="I1465" i="1"/>
  <c r="I1446" i="1"/>
  <c r="I1448" i="1"/>
  <c r="H25" i="3"/>
  <c r="F35" i="6"/>
  <c r="C1329" i="1"/>
  <c r="F118" i="5"/>
  <c r="C1096" i="1"/>
  <c r="F89" i="6"/>
  <c r="C1383" i="1"/>
  <c r="G292" i="9"/>
  <c r="E292" i="9" s="1"/>
  <c r="B292" i="9" s="1"/>
  <c r="F206" i="5"/>
  <c r="C1183" i="1"/>
  <c r="F567" i="4"/>
  <c r="C561" i="1"/>
  <c r="F396" i="4"/>
  <c r="C391" i="1"/>
  <c r="F7" i="4"/>
  <c r="D6" i="4"/>
  <c r="C3" i="1"/>
  <c r="I28" i="3"/>
  <c r="D1435" i="1"/>
  <c r="E290" i="4"/>
  <c r="D286" i="1" s="1"/>
  <c r="E412" i="4"/>
  <c r="I16" i="3"/>
  <c r="D2" i="1"/>
  <c r="D528" i="4"/>
  <c r="F529" i="4"/>
  <c r="C523" i="1"/>
  <c r="F238" i="5"/>
  <c r="D237" i="5"/>
  <c r="C1215" i="1"/>
  <c r="K1432" i="9"/>
  <c r="G295" i="9"/>
  <c r="E295" i="9" s="1"/>
  <c r="B295" i="9" s="1"/>
  <c r="I34" i="3"/>
  <c r="C1517" i="1"/>
  <c r="F515" i="4"/>
  <c r="C509" i="1"/>
  <c r="F421" i="4"/>
  <c r="D420" i="4"/>
  <c r="C415" i="1"/>
  <c r="F163" i="4"/>
  <c r="C159" i="1"/>
  <c r="D43" i="8"/>
  <c r="I1478" i="1"/>
  <c r="I1458" i="1"/>
  <c r="I1456" i="1"/>
  <c r="G291" i="9"/>
  <c r="E291" i="9" s="1"/>
  <c r="B291" i="9" s="1"/>
  <c r="F190" i="5"/>
  <c r="C1167" i="1"/>
  <c r="F459" i="4"/>
  <c r="C453" i="1"/>
  <c r="F12" i="5"/>
  <c r="C990" i="1"/>
  <c r="F106" i="4"/>
  <c r="C102" i="1"/>
  <c r="D141" i="6"/>
  <c r="F593" i="4"/>
  <c r="C587" i="1"/>
  <c r="F484" i="4"/>
  <c r="C478" i="1"/>
  <c r="H638" i="1"/>
  <c r="F344" i="4"/>
  <c r="C339" i="1"/>
  <c r="E528" i="4"/>
  <c r="G1469" i="1" l="1"/>
  <c r="H1469" i="1"/>
  <c r="H1453" i="1"/>
  <c r="G1453" i="1"/>
  <c r="G1437" i="1"/>
  <c r="H1437" i="1"/>
  <c r="C1436" i="1"/>
  <c r="G1436" i="1" s="1"/>
  <c r="H29" i="3"/>
  <c r="G297" i="9"/>
  <c r="E297" i="9" s="1"/>
  <c r="D985" i="1"/>
  <c r="G985" i="1" s="1"/>
  <c r="I20" i="3"/>
  <c r="E6" i="5"/>
  <c r="H276" i="9" s="1"/>
  <c r="G1222" i="1"/>
  <c r="H1222" i="1"/>
  <c r="E20" i="9"/>
  <c r="E19" i="9" s="1"/>
  <c r="C984" i="1"/>
  <c r="G637" i="1"/>
  <c r="H637" i="1"/>
  <c r="H1423" i="1"/>
  <c r="G1423" i="1"/>
  <c r="G345" i="1"/>
  <c r="H345" i="1"/>
  <c r="G339" i="1"/>
  <c r="H339" i="1"/>
  <c r="G478" i="1"/>
  <c r="H478" i="1"/>
  <c r="H28" i="3"/>
  <c r="F141" i="6"/>
  <c r="C1435" i="1"/>
  <c r="G415" i="1"/>
  <c r="H415" i="1"/>
  <c r="G523" i="1"/>
  <c r="H523" i="1"/>
  <c r="H1383" i="1"/>
  <c r="G1383" i="1"/>
  <c r="G1329" i="1"/>
  <c r="H1329" i="1"/>
  <c r="H9" i="3"/>
  <c r="E291" i="4"/>
  <c r="D287" i="1" s="1"/>
  <c r="E413" i="4"/>
  <c r="E414" i="4" s="1"/>
  <c r="D409" i="1" s="1"/>
  <c r="D285" i="1"/>
  <c r="G1047" i="1"/>
  <c r="H1047" i="1"/>
  <c r="G293" i="1"/>
  <c r="H293" i="1"/>
  <c r="D413" i="4"/>
  <c r="D291" i="4"/>
  <c r="F289" i="4"/>
  <c r="C285" i="1"/>
  <c r="G990" i="1"/>
  <c r="H990" i="1"/>
  <c r="G1167" i="1"/>
  <c r="H1167" i="1"/>
  <c r="G509" i="1"/>
  <c r="H509" i="1"/>
  <c r="F6" i="4"/>
  <c r="H16" i="3"/>
  <c r="D290" i="4"/>
  <c r="D412" i="4"/>
  <c r="C2" i="1"/>
  <c r="G561" i="1"/>
  <c r="H561" i="1"/>
  <c r="G1154" i="1"/>
  <c r="H1154" i="1"/>
  <c r="E636" i="4"/>
  <c r="D630" i="1" s="1"/>
  <c r="D522" i="1"/>
  <c r="G102" i="1"/>
  <c r="H102" i="1"/>
  <c r="G453" i="1"/>
  <c r="H453" i="1"/>
  <c r="I35" i="3"/>
  <c r="C1518" i="1"/>
  <c r="G294" i="9"/>
  <c r="E294" i="9" s="1"/>
  <c r="D635" i="4"/>
  <c r="F420" i="4"/>
  <c r="C414" i="1"/>
  <c r="H1517" i="1"/>
  <c r="G1517" i="1"/>
  <c r="H11" i="3"/>
  <c r="G1215" i="1"/>
  <c r="H1215" i="1"/>
  <c r="G391" i="1"/>
  <c r="H391" i="1"/>
  <c r="G1183" i="1"/>
  <c r="H1183" i="1"/>
  <c r="E635" i="4"/>
  <c r="D629" i="1" s="1"/>
  <c r="D414" i="1"/>
  <c r="G135" i="1"/>
  <c r="H135" i="1"/>
  <c r="G466" i="1"/>
  <c r="H466" i="1"/>
  <c r="F176" i="5"/>
  <c r="H22" i="3"/>
  <c r="D175" i="5"/>
  <c r="C1153" i="1"/>
  <c r="F408" i="4"/>
  <c r="C403" i="1"/>
  <c r="G587" i="1"/>
  <c r="H587" i="1"/>
  <c r="G159" i="1"/>
  <c r="H159" i="1"/>
  <c r="F237" i="5"/>
  <c r="H23" i="3"/>
  <c r="C1214" i="1"/>
  <c r="D636" i="4"/>
  <c r="F528" i="4"/>
  <c r="C522" i="1"/>
  <c r="E639" i="4"/>
  <c r="D407" i="1"/>
  <c r="G3" i="1"/>
  <c r="H3" i="1"/>
  <c r="G1096" i="1"/>
  <c r="H1096" i="1"/>
  <c r="H21" i="3"/>
  <c r="F68" i="5"/>
  <c r="C1046" i="1"/>
  <c r="F407" i="4"/>
  <c r="C402" i="1"/>
  <c r="G147" i="1"/>
  <c r="H147" i="1"/>
  <c r="G299" i="9"/>
  <c r="E299" i="9" s="1"/>
  <c r="H1436" i="1" l="1"/>
  <c r="B297" i="9"/>
  <c r="E296" i="9"/>
  <c r="I10" i="3" s="1"/>
  <c r="F6" i="5"/>
  <c r="D984" i="1"/>
  <c r="H984" i="1" s="1"/>
  <c r="H985" i="1"/>
  <c r="B20" i="9"/>
  <c r="G402" i="1"/>
  <c r="H402" i="1"/>
  <c r="G522" i="1"/>
  <c r="H522" i="1"/>
  <c r="G1153" i="1"/>
  <c r="H1153" i="1"/>
  <c r="F175" i="5"/>
  <c r="C1152" i="1"/>
  <c r="F635" i="4"/>
  <c r="C629" i="1"/>
  <c r="F290" i="4"/>
  <c r="C286" i="1"/>
  <c r="D640" i="4"/>
  <c r="D415" i="4"/>
  <c r="F413" i="4"/>
  <c r="C408" i="1"/>
  <c r="K3" i="9"/>
  <c r="H8" i="3"/>
  <c r="N3" i="9"/>
  <c r="G1046" i="1"/>
  <c r="H1046" i="1"/>
  <c r="F636" i="4"/>
  <c r="C630" i="1"/>
  <c r="G403" i="1"/>
  <c r="H403" i="1"/>
  <c r="E293" i="9"/>
  <c r="I11" i="3" s="1"/>
  <c r="B294" i="9"/>
  <c r="G285" i="1"/>
  <c r="H285" i="1"/>
  <c r="H1435" i="1"/>
  <c r="G1435" i="1"/>
  <c r="E298" i="9"/>
  <c r="I9" i="3" s="1"/>
  <c r="B299" i="9"/>
  <c r="D633" i="1"/>
  <c r="G1214" i="1"/>
  <c r="H1214" i="1"/>
  <c r="G414" i="1"/>
  <c r="H414" i="1"/>
  <c r="G1518" i="1"/>
  <c r="H1518" i="1"/>
  <c r="G2" i="1"/>
  <c r="H2" i="1"/>
  <c r="E640" i="4"/>
  <c r="E415" i="4"/>
  <c r="D410" i="1" s="1"/>
  <c r="D408" i="1"/>
  <c r="G276" i="9"/>
  <c r="E276" i="9" s="1"/>
  <c r="D639" i="4"/>
  <c r="D414" i="4"/>
  <c r="F412" i="4"/>
  <c r="C407" i="1"/>
  <c r="F291" i="4"/>
  <c r="C287" i="1"/>
  <c r="G282" i="9"/>
  <c r="E282" i="9" s="1"/>
  <c r="B282" i="9" s="1"/>
  <c r="G984" i="1" l="1"/>
  <c r="G287" i="1"/>
  <c r="H287" i="1"/>
  <c r="F414" i="4"/>
  <c r="C409" i="1"/>
  <c r="D641" i="4"/>
  <c r="F639" i="4"/>
  <c r="C633" i="1"/>
  <c r="E642" i="4"/>
  <c r="D634" i="1"/>
  <c r="D642" i="4"/>
  <c r="F640" i="4"/>
  <c r="C634" i="1"/>
  <c r="G407" i="1"/>
  <c r="H407" i="1"/>
  <c r="E275" i="9"/>
  <c r="I8" i="3" s="1"/>
  <c r="B276" i="9"/>
  <c r="G408" i="1"/>
  <c r="H408" i="1"/>
  <c r="G286" i="1"/>
  <c r="H286" i="1"/>
  <c r="G1152" i="1"/>
  <c r="H1152" i="1"/>
  <c r="G630" i="1"/>
  <c r="H630" i="1"/>
  <c r="M3" i="9"/>
  <c r="E641" i="4"/>
  <c r="F415" i="4"/>
  <c r="C410" i="1"/>
  <c r="G629" i="1"/>
  <c r="H629" i="1"/>
  <c r="G634" i="1" l="1"/>
  <c r="H634" i="1"/>
  <c r="E646" i="4"/>
  <c r="D636" i="1"/>
  <c r="G409" i="1"/>
  <c r="H409" i="1"/>
  <c r="E645" i="4"/>
  <c r="D635" i="1"/>
  <c r="G633" i="1"/>
  <c r="H633" i="1"/>
  <c r="D646" i="4"/>
  <c r="F642" i="4"/>
  <c r="C636" i="1"/>
  <c r="G410" i="1"/>
  <c r="H410" i="1"/>
  <c r="F641" i="4"/>
  <c r="D645" i="4"/>
  <c r="C635" i="1"/>
  <c r="F646" i="4" l="1"/>
  <c r="H19" i="3"/>
  <c r="C640" i="1"/>
  <c r="I18" i="3"/>
  <c r="D639" i="1"/>
  <c r="I19" i="3"/>
  <c r="D640" i="1"/>
  <c r="G635" i="1"/>
  <c r="H635" i="1"/>
  <c r="F645" i="4"/>
  <c r="H18" i="3"/>
  <c r="C639" i="1"/>
  <c r="G636" i="1"/>
  <c r="H636" i="1"/>
  <c r="G639" i="1" l="1"/>
  <c r="H639" i="1"/>
  <c r="H7" i="3"/>
  <c r="G640" i="1"/>
  <c r="H640" i="1"/>
  <c r="J3" i="9" l="1"/>
  <c r="I7" i="3"/>
  <c r="M272" i="9" l="1"/>
  <c r="L272" i="9"/>
  <c r="H18" i="9"/>
  <c r="G18" i="9"/>
  <c r="J13" i="9"/>
  <c r="I8" i="9"/>
  <c r="J12" i="9"/>
  <c r="J9" i="9"/>
  <c r="H15" i="9"/>
  <c r="I7" i="9"/>
  <c r="K13" i="9"/>
  <c r="K10" i="9"/>
  <c r="G16" i="9"/>
  <c r="J8" i="9"/>
  <c r="I13" i="9"/>
  <c r="J17" i="9"/>
  <c r="J5" i="9"/>
  <c r="L16" i="9"/>
  <c r="K9" i="9"/>
  <c r="L15" i="9"/>
  <c r="K6" i="9"/>
  <c r="J11" i="9"/>
  <c r="I17" i="9"/>
  <c r="I9" i="9"/>
  <c r="G15" i="9"/>
  <c r="E15" i="9" s="1"/>
  <c r="I6" i="9"/>
  <c r="K12" i="9"/>
  <c r="G17" i="9"/>
  <c r="K5" i="9"/>
  <c r="J10" i="9"/>
  <c r="M16" i="9"/>
  <c r="J7" i="9"/>
  <c r="I12" i="9"/>
  <c r="I5" i="9"/>
  <c r="K11" i="9"/>
  <c r="H16" i="9"/>
  <c r="K8" i="9"/>
  <c r="J6" i="9"/>
  <c r="I11" i="9"/>
  <c r="H17" i="9"/>
  <c r="M15" i="9"/>
  <c r="K7" i="9"/>
  <c r="E5" i="9" l="1"/>
  <c r="B5" i="9" s="1"/>
  <c r="E9" i="9"/>
  <c r="B9" i="9" s="1"/>
  <c r="E18" i="9"/>
  <c r="B18" i="9" s="1"/>
  <c r="E10" i="9"/>
  <c r="B10" i="9" s="1"/>
  <c r="F16" i="9"/>
  <c r="E12" i="9"/>
  <c r="B12" i="9" s="1"/>
  <c r="E16" i="9"/>
  <c r="E17" i="9"/>
  <c r="B17" i="9" s="1"/>
  <c r="F15" i="9"/>
  <c r="E11" i="9"/>
  <c r="B11" i="9" s="1"/>
  <c r="E13" i="9"/>
  <c r="B13" i="9" s="1"/>
  <c r="E6" i="9"/>
  <c r="B6" i="9" s="1"/>
  <c r="E7" i="9"/>
  <c r="B7" i="9" s="1"/>
  <c r="E8" i="9"/>
  <c r="B8" i="9" s="1"/>
  <c r="F272" i="9"/>
  <c r="F14" i="9" l="1"/>
  <c r="B15" i="9"/>
  <c r="B16" i="9"/>
  <c r="E14" i="9"/>
  <c r="B272" i="9"/>
  <c r="F19"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<sst xmlns="http://schemas.openxmlformats.org/spreadsheetml/2006/main" count="4313" uniqueCount="3393">
  <si>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</si>
  <si>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</si>
  <si>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</si>
  <si>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</si>
  <si>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</si>
  <si>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</si>
  <si>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</si>
  <si>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</si>
  <si>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</si>
  <si>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</si>
  <si>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</si>
  <si>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</si>
  <si>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</si>
  <si>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</si>
  <si>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</si>
  <si>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</si>
  <si>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</si>
  <si>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</si>
  <si>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</si>
  <si>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</si>
  <si>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</si>
  <si>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</si>
  <si>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</si>
  <si>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</si>
  <si>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</si>
  <si>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</si>
  <si>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</si>
  <si>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</si>
  <si>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</si>
  <si>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</si>
  <si>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</si>
  <si>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rehabilitaciju Sveti Filip i Jakov</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</si>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</sst>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10557222</v>
      </c>
      <c r="D2" s="6">
        <f>'PR-RAS'!E6</f>
        <v>11710545.24</v>
      </c>
      <c r="E2" s="6">
        <v>0</v>
      </c>
      <c r="F2" s="6">
        <v>0</v>
      </c>
      <c r="G2" s="7">
        <f t="shared" ref="G2:G264" si="0">(B2/1000)*(C2*1+D2*2)</f>
        <v>33978.312480000008</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732532</v>
      </c>
      <c r="D102" s="1">
        <f>'PR-RAS'!E106</f>
        <v>779390.61</v>
      </c>
      <c r="E102" s="1">
        <v>0</v>
      </c>
      <c r="F102" s="1">
        <v>0</v>
      </c>
      <c r="G102" s="2">
        <f t="shared" si="0"/>
        <v>231422.63522</v>
      </c>
      <c r="H102" s="2">
        <f t="shared" si="1"/>
        <v>0.39000000001396984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732532</v>
      </c>
      <c r="D108" s="1">
        <f>'PR-RAS'!E112</f>
        <v>779390.61</v>
      </c>
      <c r="E108" s="1">
        <v>0</v>
      </c>
      <c r="F108" s="1">
        <v>0</v>
      </c>
      <c r="G108" s="2">
        <f t="shared" si="0"/>
        <v>245170.51453999997</v>
      </c>
      <c r="H108" s="2">
        <f t="shared" si="1"/>
        <v>0.39000000001396984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732532</v>
      </c>
      <c r="D113" s="1">
        <f>'PR-RAS'!E117</f>
        <v>779390.61</v>
      </c>
      <c r="E113" s="1">
        <v>0</v>
      </c>
      <c r="F113" s="1">
        <v>0</v>
      </c>
      <c r="G113" s="2">
        <f t="shared" si="0"/>
        <v>256627.08063999997</v>
      </c>
      <c r="H113" s="2">
        <f t="shared" si="1"/>
        <v>0.39000000001396984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9320</v>
      </c>
      <c r="D120" s="1">
        <f>'PR-RAS'!E124</f>
        <v>23000</v>
      </c>
      <c r="E120" s="1">
        <v>0</v>
      </c>
      <c r="F120" s="1">
        <v>0</v>
      </c>
      <c r="G120" s="2">
        <f t="shared" si="0"/>
        <v>6583.08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9320</v>
      </c>
      <c r="D124" s="1">
        <f>'PR-RAS'!E128</f>
        <v>23000</v>
      </c>
      <c r="E124" s="1">
        <v>0</v>
      </c>
      <c r="F124" s="1">
        <v>0</v>
      </c>
      <c r="G124" s="2">
        <f t="shared" si="0"/>
        <v>6804.36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5620</v>
      </c>
      <c r="D125" s="1">
        <f>'PR-RAS'!E129</f>
        <v>23000</v>
      </c>
      <c r="E125" s="1">
        <v>0</v>
      </c>
      <c r="F125" s="1">
        <v>0</v>
      </c>
      <c r="G125" s="2">
        <f t="shared" si="0"/>
        <v>6400.88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3700</v>
      </c>
      <c r="D126" s="1">
        <f>'PR-RAS'!E130</f>
        <v>0</v>
      </c>
      <c r="E126" s="1">
        <v>0</v>
      </c>
      <c r="F126" s="1">
        <v>0</v>
      </c>
      <c r="G126" s="2">
        <f t="shared" si="0"/>
        <v>462.5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9815370</v>
      </c>
      <c r="D129" s="1">
        <f>'PR-RAS'!E133</f>
        <v>10908154.630000001</v>
      </c>
      <c r="E129" s="1">
        <v>0</v>
      </c>
      <c r="F129" s="1">
        <v>0</v>
      </c>
      <c r="G129" s="2">
        <f t="shared" si="0"/>
        <v>4048854.9452800001</v>
      </c>
      <c r="H129" s="2">
        <f t="shared" si="1"/>
        <v>0.36999999918043613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9815370</v>
      </c>
      <c r="D130" s="1">
        <f>'PR-RAS'!E134</f>
        <v>10908154.630000001</v>
      </c>
      <c r="E130" s="1">
        <v>0</v>
      </c>
      <c r="F130" s="1">
        <v>0</v>
      </c>
      <c r="G130" s="2">
        <f t="shared" si="0"/>
        <v>4080486.6245400002</v>
      </c>
      <c r="H130" s="2">
        <f t="shared" si="1"/>
        <v>0.36999999918043613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9815370</v>
      </c>
      <c r="D131" s="1">
        <f>'PR-RAS'!E135</f>
        <v>10458406.630000001</v>
      </c>
      <c r="E131" s="1">
        <v>0</v>
      </c>
      <c r="F131" s="1">
        <v>0</v>
      </c>
      <c r="G131" s="2">
        <f t="shared" si="0"/>
        <v>3995183.8238000004</v>
      </c>
      <c r="H131" s="2">
        <f t="shared" si="1"/>
        <v>0.36999999918043613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449748</v>
      </c>
      <c r="E132" s="1">
        <v>0</v>
      </c>
      <c r="F132" s="1">
        <v>0</v>
      </c>
      <c r="G132" s="2">
        <f t="shared" si="0"/>
        <v>117833.97600000001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10547902</v>
      </c>
      <c r="D147" s="1">
        <f>'PR-RAS'!E151</f>
        <v>11237797.24</v>
      </c>
      <c r="E147" s="1">
        <v>0</v>
      </c>
      <c r="F147" s="1">
        <v>0</v>
      </c>
      <c r="G147" s="2">
        <f t="shared" si="0"/>
        <v>4821430.4860800002</v>
      </c>
      <c r="H147" s="2">
        <f t="shared" si="1"/>
        <v>0.24000000022351742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7516827</v>
      </c>
      <c r="D148" s="1">
        <f>'PR-RAS'!E152</f>
        <v>7881862.5</v>
      </c>
      <c r="E148" s="1">
        <v>0</v>
      </c>
      <c r="F148" s="1">
        <v>0</v>
      </c>
      <c r="G148" s="2">
        <f t="shared" si="0"/>
        <v>3422241.1439999999</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6101447</v>
      </c>
      <c r="D149" s="1">
        <f>'PR-RAS'!E153</f>
        <v>6401012.46</v>
      </c>
      <c r="E149" s="1">
        <v>0</v>
      </c>
      <c r="F149" s="1">
        <v>0</v>
      </c>
      <c r="G149" s="2">
        <f t="shared" si="0"/>
        <v>2797713.8441600003</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4731276</v>
      </c>
      <c r="D150" s="1">
        <f>'PR-RAS'!E154</f>
        <v>5037425.57</v>
      </c>
      <c r="E150" s="1">
        <v>0</v>
      </c>
      <c r="F150" s="1">
        <v>0</v>
      </c>
      <c r="G150" s="2">
        <f t="shared" si="0"/>
        <v>2206112.94386</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37261</v>
      </c>
      <c r="D152" s="1">
        <f>'PR-RAS'!E156</f>
        <v>0</v>
      </c>
      <c r="E152" s="1">
        <v>0</v>
      </c>
      <c r="F152" s="1">
        <v>0</v>
      </c>
      <c r="G152" s="2">
        <f t="shared" si="0"/>
        <v>5626.4110000000001</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1332910</v>
      </c>
      <c r="D153" s="1">
        <f>'PR-RAS'!E157</f>
        <v>1363586.89</v>
      </c>
      <c r="E153" s="1">
        <v>0</v>
      </c>
      <c r="F153" s="1">
        <v>0</v>
      </c>
      <c r="G153" s="2">
        <f t="shared" si="0"/>
        <v>617132.73456000001</v>
      </c>
      <c r="H153" s="2">
        <f t="shared" si="1"/>
        <v>0.11000000010244548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408777</v>
      </c>
      <c r="D154" s="1">
        <f>'PR-RAS'!E158</f>
        <v>424683.02</v>
      </c>
      <c r="E154" s="1">
        <v>0</v>
      </c>
      <c r="F154" s="1">
        <v>0</v>
      </c>
      <c r="G154" s="2">
        <f t="shared" si="0"/>
        <v>192495.88511999999</v>
      </c>
      <c r="H154" s="2">
        <f t="shared" si="1"/>
        <v>2.0000000018626451E-2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1006603</v>
      </c>
      <c r="D155" s="1">
        <f>'PR-RAS'!E159</f>
        <v>1056167.02</v>
      </c>
      <c r="E155" s="1">
        <v>0</v>
      </c>
      <c r="F155" s="1">
        <v>0</v>
      </c>
      <c r="G155" s="2">
        <f t="shared" si="0"/>
        <v>480316.30416</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1006603</v>
      </c>
      <c r="D157" s="1">
        <f>'PR-RAS'!E161</f>
        <v>1056167.02</v>
      </c>
      <c r="E157" s="1">
        <v>0</v>
      </c>
      <c r="F157" s="1">
        <v>0</v>
      </c>
      <c r="G157" s="2">
        <f t="shared" si="0"/>
        <v>486554.17823999998</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2322895</v>
      </c>
      <c r="D159" s="1">
        <f>'PR-RAS'!E163</f>
        <v>2612980.25</v>
      </c>
      <c r="E159" s="1">
        <v>0</v>
      </c>
      <c r="F159" s="1">
        <v>0</v>
      </c>
      <c r="G159" s="2">
        <f t="shared" si="0"/>
        <v>1192719.169</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267787</v>
      </c>
      <c r="D160" s="1">
        <f>'PR-RAS'!E164</f>
        <v>300470.01</v>
      </c>
      <c r="E160" s="1">
        <v>0</v>
      </c>
      <c r="F160" s="1">
        <v>0</v>
      </c>
      <c r="G160" s="2">
        <f t="shared" si="0"/>
        <v>138127.59617999999</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5346</v>
      </c>
      <c r="D161" s="1">
        <f>'PR-RAS'!E165</f>
        <v>3307.08</v>
      </c>
      <c r="E161" s="1">
        <v>0</v>
      </c>
      <c r="F161" s="1">
        <v>0</v>
      </c>
      <c r="G161" s="2">
        <f t="shared" si="0"/>
        <v>1913.6256000000001</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258941</v>
      </c>
      <c r="D162" s="1">
        <f>'PR-RAS'!E166</f>
        <v>294880.43</v>
      </c>
      <c r="E162" s="1">
        <v>0</v>
      </c>
      <c r="F162" s="1">
        <v>0</v>
      </c>
      <c r="G162" s="2">
        <f t="shared" si="0"/>
        <v>136640.99945999999</v>
      </c>
      <c r="H162" s="2">
        <f t="shared" si="1"/>
        <v>0.42999999999301508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3500</v>
      </c>
      <c r="D163" s="1">
        <f>'PR-RAS'!E167</f>
        <v>2282.5</v>
      </c>
      <c r="E163" s="1">
        <v>0</v>
      </c>
      <c r="F163" s="1">
        <v>0</v>
      </c>
      <c r="G163" s="2">
        <f t="shared" si="0"/>
        <v>1306.53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1576517</v>
      </c>
      <c r="D165" s="1">
        <f>'PR-RAS'!E169</f>
        <v>1844340.5699999998</v>
      </c>
      <c r="E165" s="1">
        <v>0</v>
      </c>
      <c r="F165" s="1">
        <v>0</v>
      </c>
      <c r="G165" s="2">
        <f t="shared" si="0"/>
        <v>863492.49495999992</v>
      </c>
      <c r="H165" s="2">
        <f t="shared" si="1"/>
        <v>0.43000000016763806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195812</v>
      </c>
      <c r="D166" s="1">
        <f>'PR-RAS'!E170</f>
        <v>163837.81</v>
      </c>
      <c r="E166" s="1">
        <v>0</v>
      </c>
      <c r="F166" s="1">
        <v>0</v>
      </c>
      <c r="G166" s="2">
        <f t="shared" si="0"/>
        <v>86375.457300000009</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843750</v>
      </c>
      <c r="D167" s="1">
        <f>'PR-RAS'!E171</f>
        <v>890114.56000000006</v>
      </c>
      <c r="E167" s="1">
        <v>0</v>
      </c>
      <c r="F167" s="1">
        <v>0</v>
      </c>
      <c r="G167" s="2">
        <f t="shared" si="0"/>
        <v>435580.53392000002</v>
      </c>
      <c r="H167" s="2">
        <f t="shared" si="1"/>
        <v>0.43999999994412065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457758</v>
      </c>
      <c r="D168" s="1">
        <f>'PR-RAS'!E172</f>
        <v>662287.9</v>
      </c>
      <c r="E168" s="1">
        <v>0</v>
      </c>
      <c r="F168" s="1">
        <v>0</v>
      </c>
      <c r="G168" s="2">
        <f t="shared" si="0"/>
        <v>297649.74460000003</v>
      </c>
      <c r="H168" s="2">
        <f t="shared" si="1"/>
        <v>9.9999999976716936E-2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10806</v>
      </c>
      <c r="D169" s="1">
        <f>'PR-RAS'!E173</f>
        <v>15731.65</v>
      </c>
      <c r="E169" s="1">
        <v>0</v>
      </c>
      <c r="F169" s="1">
        <v>0</v>
      </c>
      <c r="G169" s="2">
        <f t="shared" si="0"/>
        <v>7101.242400000001</v>
      </c>
      <c r="H169" s="2">
        <f t="shared" si="1"/>
        <v>0.3500000000003638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29391</v>
      </c>
      <c r="D170" s="1">
        <f>'PR-RAS'!E174</f>
        <v>69163.13</v>
      </c>
      <c r="E170" s="1">
        <v>0</v>
      </c>
      <c r="F170" s="1">
        <v>0</v>
      </c>
      <c r="G170" s="2">
        <f t="shared" si="0"/>
        <v>28344.216940000002</v>
      </c>
      <c r="H170" s="2">
        <f t="shared" si="1"/>
        <v>0.13000000000465661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39000</v>
      </c>
      <c r="D172" s="1">
        <f>'PR-RAS'!E176</f>
        <v>43205.52</v>
      </c>
      <c r="E172" s="1">
        <v>0</v>
      </c>
      <c r="F172" s="1">
        <v>0</v>
      </c>
      <c r="G172" s="2">
        <f t="shared" si="0"/>
        <v>21445.287840000001</v>
      </c>
      <c r="H172" s="2">
        <f t="shared" si="1"/>
        <v>0.48000000000320142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462408</v>
      </c>
      <c r="D173" s="1">
        <f>'PR-RAS'!E177</f>
        <v>456305.29999999993</v>
      </c>
      <c r="E173" s="1">
        <v>0</v>
      </c>
      <c r="F173" s="1">
        <v>0</v>
      </c>
      <c r="G173" s="2">
        <f t="shared" si="0"/>
        <v>236503.19919999994</v>
      </c>
      <c r="H173" s="2">
        <f t="shared" si="1"/>
        <v>0.29999999993015081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25353</v>
      </c>
      <c r="D174" s="1">
        <f>'PR-RAS'!E178</f>
        <v>24021.18</v>
      </c>
      <c r="E174" s="1">
        <v>0</v>
      </c>
      <c r="F174" s="1">
        <v>0</v>
      </c>
      <c r="G174" s="2">
        <f t="shared" si="0"/>
        <v>12697.397279999999</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91753</v>
      </c>
      <c r="D175" s="1">
        <f>'PR-RAS'!E179</f>
        <v>84798.93</v>
      </c>
      <c r="E175" s="1">
        <v>0</v>
      </c>
      <c r="F175" s="1">
        <v>0</v>
      </c>
      <c r="G175" s="2">
        <f t="shared" si="0"/>
        <v>45475.049639999997</v>
      </c>
      <c r="H175" s="2">
        <f t="shared" si="1"/>
        <v>7.0000000006984919E-2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14053</v>
      </c>
      <c r="D176" s="1">
        <f>'PR-RAS'!E180</f>
        <v>9636</v>
      </c>
      <c r="E176" s="1">
        <v>0</v>
      </c>
      <c r="F176" s="1">
        <v>0</v>
      </c>
      <c r="G176" s="2">
        <f t="shared" si="0"/>
        <v>5831.875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189383</v>
      </c>
      <c r="D177" s="1">
        <f>'PR-RAS'!E181</f>
        <v>210018.58</v>
      </c>
      <c r="E177" s="1">
        <v>0</v>
      </c>
      <c r="F177" s="1">
        <v>0</v>
      </c>
      <c r="G177" s="2">
        <f t="shared" si="0"/>
        <v>107257.94815999999</v>
      </c>
      <c r="H177" s="2">
        <f t="shared" si="1"/>
        <v>0.42000000001280569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36674</v>
      </c>
      <c r="D179" s="1">
        <f>'PR-RAS'!E183</f>
        <v>39240.5</v>
      </c>
      <c r="E179" s="1">
        <v>0</v>
      </c>
      <c r="F179" s="1">
        <v>0</v>
      </c>
      <c r="G179" s="2">
        <f t="shared" si="0"/>
        <v>20497.59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93965</v>
      </c>
      <c r="D180" s="1">
        <f>'PR-RAS'!E184</f>
        <v>80287.289999999994</v>
      </c>
      <c r="E180" s="1">
        <v>0</v>
      </c>
      <c r="F180" s="1">
        <v>0</v>
      </c>
      <c r="G180" s="2">
        <f t="shared" si="0"/>
        <v>45562.584819999996</v>
      </c>
      <c r="H180" s="2">
        <f t="shared" si="1"/>
        <v>0.28999999999359716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6733</v>
      </c>
      <c r="D181" s="1">
        <f>'PR-RAS'!E185</f>
        <v>5050.01</v>
      </c>
      <c r="E181" s="1">
        <v>0</v>
      </c>
      <c r="F181" s="1">
        <v>0</v>
      </c>
      <c r="G181" s="2">
        <f t="shared" si="0"/>
        <v>3029.9436000000001</v>
      </c>
      <c r="H181" s="2">
        <f t="shared" si="1"/>
        <v>1.0000000000218279E-2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4494</v>
      </c>
      <c r="D182" s="1">
        <f>'PR-RAS'!E186</f>
        <v>3252.81</v>
      </c>
      <c r="E182" s="1">
        <v>0</v>
      </c>
      <c r="F182" s="1">
        <v>0</v>
      </c>
      <c r="G182" s="2">
        <f t="shared" si="0"/>
        <v>1990.9312199999997</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16183</v>
      </c>
      <c r="D184" s="1">
        <f>'PR-RAS'!E188</f>
        <v>11864.37</v>
      </c>
      <c r="E184" s="1">
        <v>0</v>
      </c>
      <c r="F184" s="1">
        <v>0</v>
      </c>
      <c r="G184" s="2">
        <f t="shared" si="0"/>
        <v>7303.8484200000012</v>
      </c>
      <c r="H184" s="2">
        <f t="shared" si="1"/>
        <v>0.37000000000080036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9786</v>
      </c>
      <c r="D185" s="1">
        <f>'PR-RAS'!E189</f>
        <v>6879.52</v>
      </c>
      <c r="E185" s="1">
        <v>0</v>
      </c>
      <c r="F185" s="1">
        <v>0</v>
      </c>
      <c r="G185" s="2">
        <f t="shared" si="0"/>
        <v>4332.2873600000003</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5514</v>
      </c>
      <c r="D186" s="1">
        <f>'PR-RAS'!E190</f>
        <v>3655.6</v>
      </c>
      <c r="E186" s="1">
        <v>0</v>
      </c>
      <c r="F186" s="1">
        <v>0</v>
      </c>
      <c r="G186" s="2">
        <f t="shared" si="0"/>
        <v>2372.6620000000003</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883</v>
      </c>
      <c r="D191" s="1">
        <f>'PR-RAS'!E195</f>
        <v>1329.25</v>
      </c>
      <c r="E191" s="1">
        <v>0</v>
      </c>
      <c r="F191" s="1">
        <v>0</v>
      </c>
      <c r="G191" s="2">
        <f t="shared" si="0"/>
        <v>672.88499999999999</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5368</v>
      </c>
      <c r="D192" s="1">
        <f>'PR-RAS'!E196</f>
        <v>4841.88</v>
      </c>
      <c r="E192" s="1">
        <v>0</v>
      </c>
      <c r="F192" s="1">
        <v>0</v>
      </c>
      <c r="G192" s="2">
        <f t="shared" si="0"/>
        <v>2874.88616</v>
      </c>
      <c r="H192" s="2">
        <f t="shared" si="1"/>
        <v>0.11999999999989086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5368</v>
      </c>
      <c r="D206" s="1">
        <f>'PR-RAS'!E210</f>
        <v>4841.88</v>
      </c>
      <c r="E206" s="1">
        <v>0</v>
      </c>
      <c r="F206" s="1">
        <v>0</v>
      </c>
      <c r="G206" s="2">
        <f t="shared" si="0"/>
        <v>3085.6107999999999</v>
      </c>
      <c r="H206" s="2">
        <f t="shared" si="1"/>
        <v>0.11999999999989086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5240</v>
      </c>
      <c r="D207" s="1">
        <f>'PR-RAS'!E211</f>
        <v>4841.88</v>
      </c>
      <c r="E207" s="1">
        <v>0</v>
      </c>
      <c r="F207" s="1">
        <v>0</v>
      </c>
      <c r="G207" s="2">
        <f t="shared" si="0"/>
        <v>3074.2945599999998</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128</v>
      </c>
      <c r="D209" s="1">
        <f>'PR-RAS'!E213</f>
        <v>0</v>
      </c>
      <c r="E209" s="1">
        <v>0</v>
      </c>
      <c r="F209" s="1">
        <v>0</v>
      </c>
      <c r="G209" s="2">
        <f t="shared" si="0"/>
        <v>26.623999999999999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309849</v>
      </c>
      <c r="D220" s="1">
        <f>'PR-RAS'!E224</f>
        <v>287815.61</v>
      </c>
      <c r="E220" s="1">
        <v>0</v>
      </c>
      <c r="F220" s="1">
        <v>0</v>
      </c>
      <c r="G220" s="2">
        <f t="shared" si="0"/>
        <v>193920.16818000001</v>
      </c>
      <c r="H220" s="2">
        <f t="shared" si="1"/>
        <v>0.39000000001396984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309849</v>
      </c>
      <c r="D243" s="1">
        <f>'PR-RAS'!E247</f>
        <v>287815.61</v>
      </c>
      <c r="E243" s="1">
        <v>0</v>
      </c>
      <c r="F243" s="1">
        <v>0</v>
      </c>
      <c r="G243" s="2">
        <f t="shared" si="0"/>
        <v>214286.21323999998</v>
      </c>
      <c r="H243" s="2">
        <f t="shared" si="1"/>
        <v>0.39000000001396984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309849</v>
      </c>
      <c r="D244" s="1">
        <f>'PR-RAS'!E248</f>
        <v>287815.61</v>
      </c>
      <c r="E244" s="1">
        <v>0</v>
      </c>
      <c r="F244" s="1">
        <v>0</v>
      </c>
      <c r="G244" s="2">
        <f t="shared" si="0"/>
        <v>215171.69345999998</v>
      </c>
      <c r="H244" s="2">
        <f t="shared" si="1"/>
        <v>0.39000000001396984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392963</v>
      </c>
      <c r="D248" s="1">
        <f>'PR-RAS'!E252</f>
        <v>450297</v>
      </c>
      <c r="E248" s="1">
        <v>0</v>
      </c>
      <c r="F248" s="1">
        <v>0</v>
      </c>
      <c r="G248" s="2">
        <f t="shared" si="0"/>
        <v>319508.57899999997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392963</v>
      </c>
      <c r="D255" s="1">
        <f>'PR-RAS'!E259</f>
        <v>450297</v>
      </c>
      <c r="E255" s="1">
        <v>0</v>
      </c>
      <c r="F255" s="1">
        <v>0</v>
      </c>
      <c r="G255" s="2">
        <f t="shared" si="0"/>
        <v>328563.478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392963</v>
      </c>
      <c r="D256" s="1">
        <f>'PR-RAS'!E260</f>
        <v>450297</v>
      </c>
      <c r="E256" s="1">
        <v>0</v>
      </c>
      <c r="F256" s="1">
        <v>0</v>
      </c>
      <c r="G256" s="2">
        <f t="shared" si="0"/>
        <v>329857.03500000003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10547902</v>
      </c>
      <c r="D285" s="1">
        <f>'PR-RAS'!E289</f>
        <v>11237797.24</v>
      </c>
      <c r="E285" s="1">
        <v>0</v>
      </c>
      <c r="F285" s="1">
        <v>0</v>
      </c>
      <c r="G285" s="2">
        <f t="shared" si="8"/>
        <v>9378673.0003199987</v>
      </c>
      <c r="H285" s="2">
        <f t="shared" si="9"/>
        <v>0.24000000022351742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9320</v>
      </c>
      <c r="D286" s="1">
        <f>'PR-RAS'!E290</f>
        <v>472748</v>
      </c>
      <c r="E286" s="1">
        <v>0</v>
      </c>
      <c r="F286" s="1">
        <v>0</v>
      </c>
      <c r="G286" s="2">
        <f t="shared" si="8"/>
        <v>272122.56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102575</v>
      </c>
      <c r="D288" s="1">
        <f>'PR-RAS'!E292</f>
        <v>82299.520000000004</v>
      </c>
      <c r="E288" s="1">
        <v>0</v>
      </c>
      <c r="F288" s="1">
        <v>0</v>
      </c>
      <c r="G288" s="2">
        <f t="shared" si="8"/>
        <v>76678.94948000001</v>
      </c>
      <c r="H288" s="2">
        <f t="shared" si="9"/>
        <v>0.47999999999592546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5177</v>
      </c>
      <c r="D290" s="1">
        <f>'PR-RAS'!E294</f>
        <v>3742.36</v>
      </c>
      <c r="E290" s="1">
        <v>0</v>
      </c>
      <c r="F290" s="1">
        <v>0</v>
      </c>
      <c r="G290" s="2">
        <f t="shared" si="8"/>
        <v>3659.2370799999999</v>
      </c>
      <c r="H290" s="2">
        <f t="shared" si="9"/>
        <v>0.36000000000012733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29595</v>
      </c>
      <c r="D345" s="1">
        <f>'PR-RAS'!E350</f>
        <v>509239.75</v>
      </c>
      <c r="E345" s="1">
        <v>0</v>
      </c>
      <c r="F345" s="1">
        <v>0</v>
      </c>
      <c r="G345" s="2">
        <f t="shared" si="8"/>
        <v>360537.62799999997</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29595</v>
      </c>
      <c r="D358" s="1">
        <f>'PR-RAS'!E363</f>
        <v>256366.75</v>
      </c>
      <c r="E358" s="1">
        <v>0</v>
      </c>
      <c r="F358" s="1">
        <v>0</v>
      </c>
      <c r="G358" s="2">
        <f t="shared" si="8"/>
        <v>193611.2745</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29595</v>
      </c>
      <c r="D364" s="1">
        <f>'PR-RAS'!E369</f>
        <v>256366.75</v>
      </c>
      <c r="E364" s="1">
        <v>0</v>
      </c>
      <c r="F364" s="1">
        <v>0</v>
      </c>
      <c r="G364" s="2">
        <f t="shared" si="8"/>
        <v>196865.24549999999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2771.25</v>
      </c>
      <c r="E365" s="1">
        <v>0</v>
      </c>
      <c r="F365" s="1">
        <v>0</v>
      </c>
      <c r="G365" s="2">
        <f t="shared" si="8"/>
        <v>2017.47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7600</v>
      </c>
      <c r="D367" s="1">
        <f>'PR-RAS'!E372</f>
        <v>0</v>
      </c>
      <c r="E367" s="1">
        <v>0</v>
      </c>
      <c r="F367" s="1">
        <v>0</v>
      </c>
      <c r="G367" s="2">
        <f t="shared" si="8"/>
        <v>2781.6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3693</v>
      </c>
      <c r="D368" s="1">
        <f>'PR-RAS'!E373</f>
        <v>0</v>
      </c>
      <c r="E368" s="1">
        <v>0</v>
      </c>
      <c r="F368" s="1">
        <v>0</v>
      </c>
      <c r="G368" s="2">
        <f t="shared" si="8"/>
        <v>1355.3309999999999</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18302</v>
      </c>
      <c r="D371" s="1">
        <f>'PR-RAS'!E376</f>
        <v>253595.5</v>
      </c>
      <c r="E371" s="1">
        <v>0</v>
      </c>
      <c r="F371" s="1">
        <v>0</v>
      </c>
      <c r="G371" s="2">
        <f t="shared" si="8"/>
        <v>194432.41</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252873</v>
      </c>
      <c r="E397" s="1">
        <v>0</v>
      </c>
      <c r="F397" s="1">
        <v>0</v>
      </c>
      <c r="G397" s="2">
        <f t="shared" si="8"/>
        <v>200275.416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252873</v>
      </c>
      <c r="E398" s="1">
        <v>0</v>
      </c>
      <c r="F398" s="1">
        <v>0</v>
      </c>
      <c r="G398" s="2">
        <f t="shared" si="8"/>
        <v>200781.16200000001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29595</v>
      </c>
      <c r="D403" s="1">
        <f>'PR-RAS'!E408</f>
        <v>509239.75</v>
      </c>
      <c r="E403" s="1">
        <v>0</v>
      </c>
      <c r="F403" s="1">
        <v>0</v>
      </c>
      <c r="G403" s="2">
        <f t="shared" si="8"/>
        <v>421325.94900000002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10557222</v>
      </c>
      <c r="D407" s="1">
        <f>'PR-RAS'!E412</f>
        <v>11710545.24</v>
      </c>
      <c r="E407" s="1">
        <v>0</v>
      </c>
      <c r="F407" s="1">
        <v>0</v>
      </c>
      <c r="G407" s="2">
        <f t="shared" si="8"/>
        <v>13795194.866880003</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10577497</v>
      </c>
      <c r="D408" s="1">
        <f>'PR-RAS'!E413</f>
        <v>11747036.99</v>
      </c>
      <c r="E408" s="1">
        <v>0</v>
      </c>
      <c r="F408" s="1">
        <v>0</v>
      </c>
      <c r="G408" s="2">
        <f t="shared" si="8"/>
        <v>13867129.38886</v>
      </c>
      <c r="H408" s="2">
        <f t="shared" si="9"/>
        <v>9.9999997764825821E-3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20275</v>
      </c>
      <c r="D410" s="1">
        <f>'PR-RAS'!E415</f>
        <v>36491.75</v>
      </c>
      <c r="E410" s="1">
        <v>0</v>
      </c>
      <c r="F410" s="1">
        <v>0</v>
      </c>
      <c r="G410" s="2">
        <f t="shared" si="8"/>
        <v>38142.726499999997</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102575</v>
      </c>
      <c r="D411" s="1">
        <f>'PR-RAS'!E416</f>
        <v>82299.520000000004</v>
      </c>
      <c r="E411" s="1">
        <v>0</v>
      </c>
      <c r="F411" s="1">
        <v>0</v>
      </c>
      <c r="G411" s="2">
        <f t="shared" si="8"/>
        <v>109541.3564</v>
      </c>
      <c r="H411" s="2">
        <f t="shared" si="9"/>
        <v>0.47999999999592546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5177</v>
      </c>
      <c r="D413" s="1">
        <f>'PR-RAS'!E418</f>
        <v>3742.36</v>
      </c>
      <c r="E413" s="1">
        <v>0</v>
      </c>
      <c r="F413" s="1">
        <v>0</v>
      </c>
      <c r="G413" s="2">
        <f t="shared" si="8"/>
        <v>5216.6286399999999</v>
      </c>
      <c r="H413" s="2">
        <f t="shared" si="9"/>
        <v>0.36000000000012733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10557222</v>
      </c>
      <c r="D633" s="1">
        <f>'PR-RAS'!E639</f>
        <v>11710545.24</v>
      </c>
      <c r="E633" s="1">
        <v>0</v>
      </c>
      <c r="F633" s="1">
        <v>0</v>
      </c>
      <c r="G633" s="2">
        <f t="shared" si="10"/>
        <v>21474293.487360004</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10577497</v>
      </c>
      <c r="D634" s="1">
        <f>'PR-RAS'!E640</f>
        <v>11747036.99</v>
      </c>
      <c r="E634" s="1">
        <v>0</v>
      </c>
      <c r="F634" s="1">
        <v>0</v>
      </c>
      <c r="G634" s="2">
        <f t="shared" si="10"/>
        <v>21567304.430340003</v>
      </c>
      <c r="H634" s="2">
        <f t="shared" si="11"/>
        <v>9.9999997764825821E-3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20275</v>
      </c>
      <c r="D636" s="1">
        <f>'PR-RAS'!E642</f>
        <v>36491.75</v>
      </c>
      <c r="E636" s="1">
        <v>0</v>
      </c>
      <c r="F636" s="1">
        <v>0</v>
      </c>
      <c r="G636" s="2">
        <f t="shared" si="10"/>
        <v>59219.147499999999</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102575</v>
      </c>
      <c r="D637" s="1">
        <f>'PR-RAS'!E643</f>
        <v>82299.520000000004</v>
      </c>
      <c r="E637" s="1">
        <v>0</v>
      </c>
      <c r="F637" s="1">
        <v>0</v>
      </c>
      <c r="G637" s="2">
        <f t="shared" si="10"/>
        <v>169922.68944000002</v>
      </c>
      <c r="H637" s="2">
        <f t="shared" si="11"/>
        <v>0.47999999999592546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82300</v>
      </c>
      <c r="D639" s="1">
        <f>'PR-RAS'!E645</f>
        <v>45807.770000000004</v>
      </c>
      <c r="E639" s="1">
        <v>0</v>
      </c>
      <c r="F639" s="1">
        <v>0</v>
      </c>
      <c r="G639" s="2">
        <f t="shared" si="10"/>
        <v>110958.11452</v>
      </c>
      <c r="H639" s="2">
        <f t="shared" si="11"/>
        <v>0.22999999999592546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630843</v>
      </c>
      <c r="D641" s="1">
        <f>'PR-RAS'!E647</f>
        <v>694027.81</v>
      </c>
      <c r="E641" s="1">
        <v>0</v>
      </c>
      <c r="F641" s="1">
        <v>0</v>
      </c>
      <c r="G641" s="2">
        <f t="shared" si="10"/>
        <v>1292095.1168000002</v>
      </c>
      <c r="H641" s="2">
        <f t="shared" si="11"/>
        <v>0.18999999994412065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330728</v>
      </c>
      <c r="D642" s="1">
        <f>'PR-RAS'!E649</f>
        <v>223305.06</v>
      </c>
      <c r="E642" s="1">
        <v>0</v>
      </c>
      <c r="F642" s="1">
        <v>0</v>
      </c>
      <c r="G642" s="2">
        <f t="shared" si="10"/>
        <v>498273.73492000002</v>
      </c>
      <c r="H642" s="2">
        <f t="shared" si="11"/>
        <v>5.9999999997671694E-2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11628323</v>
      </c>
      <c r="D643" s="1">
        <f>'PR-RAS'!E650</f>
        <v>12933318.23</v>
      </c>
      <c r="E643" s="1">
        <v>0</v>
      </c>
      <c r="F643" s="1">
        <v>0</v>
      </c>
      <c r="G643" s="2">
        <f t="shared" si="10"/>
        <v>24071763.97332</v>
      </c>
      <c r="H643" s="2">
        <f t="shared" si="11"/>
        <v>0.23000000044703484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11735746</v>
      </c>
      <c r="D644" s="1">
        <f>'PR-RAS'!E651</f>
        <v>12806984.460000001</v>
      </c>
      <c r="E644" s="1">
        <v>0</v>
      </c>
      <c r="F644" s="1">
        <v>0</v>
      </c>
      <c r="G644" s="2">
        <f t="shared" si="10"/>
        <v>24015866.693560001</v>
      </c>
      <c r="H644" s="2">
        <f t="shared" si="11"/>
        <v>0.46000000089406967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223305</v>
      </c>
      <c r="D645" s="1">
        <f>'PR-RAS'!E652</f>
        <v>349638.83000000007</v>
      </c>
      <c r="E645" s="1">
        <v>0</v>
      </c>
      <c r="F645" s="1">
        <v>0</v>
      </c>
      <c r="G645" s="2">
        <f t="shared" si="10"/>
        <v>594143.23304000008</v>
      </c>
      <c r="H645" s="2">
        <f t="shared" si="11"/>
        <v>0.16999999992549419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72</v>
      </c>
      <c r="E647" s="1">
        <v>0</v>
      </c>
      <c r="F647" s="1">
        <v>0</v>
      </c>
      <c r="G647" s="2">
        <f t="shared" si="10"/>
        <v>140.828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46</v>
      </c>
      <c r="E649" s="1">
        <v>0</v>
      </c>
      <c r="F649" s="1">
        <v>0</v>
      </c>
      <c r="G649" s="2">
        <f t="shared" si="10"/>
        <v>99.792000000000002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732532</v>
      </c>
      <c r="D703" s="1">
        <f>'PR-RAS'!E710</f>
        <v>779390.61</v>
      </c>
      <c r="E703" s="1">
        <v>0</v>
      </c>
      <c r="F703" s="1">
        <v>0</v>
      </c>
      <c r="G703" s="2">
        <f t="shared" si="10"/>
        <v>1608501.8804399997</v>
      </c>
      <c r="H703" s="2">
        <f t="shared" si="11"/>
        <v>0.39000000001396984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31308</v>
      </c>
      <c r="D709" s="1">
        <f>'PR-RAS'!E716</f>
        <v>32171.09</v>
      </c>
      <c r="E709" s="1">
        <v>0</v>
      </c>
      <c r="F709" s="1">
        <v>0</v>
      </c>
      <c r="G709" s="2">
        <f t="shared" si="10"/>
        <v>67720.327439999994</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66557</v>
      </c>
      <c r="D710" s="1">
        <f>'PR-RAS'!E717</f>
        <v>51745.82</v>
      </c>
      <c r="E710" s="1">
        <v>0</v>
      </c>
      <c r="F710" s="1">
        <v>0</v>
      </c>
      <c r="G710" s="2">
        <f t="shared" si="10"/>
        <v>120564.48576000001</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258941</v>
      </c>
      <c r="D711" s="1">
        <f>'PR-RAS'!E718</f>
        <v>294880.43</v>
      </c>
      <c r="E711" s="1">
        <v>0</v>
      </c>
      <c r="F711" s="1">
        <v>0</v>
      </c>
      <c r="G711" s="2">
        <f t="shared" si="10"/>
        <v>602578.32059999998</v>
      </c>
      <c r="H711" s="2">
        <f t="shared" si="11"/>
        <v>0.42999999999301508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31661</v>
      </c>
      <c r="D713" s="1">
        <f>'PR-RAS'!E720</f>
        <v>33903</v>
      </c>
      <c r="E713" s="1">
        <v>0</v>
      </c>
      <c r="F713" s="1">
        <v>0</v>
      </c>
      <c r="G713" s="2">
        <f t="shared" si="10"/>
        <v>70820.504000000001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50795</v>
      </c>
      <c r="D715" s="1">
        <f>'PR-RAS'!E722</f>
        <v>55412.29</v>
      </c>
      <c r="E715" s="1">
        <v>0</v>
      </c>
      <c r="F715" s="1">
        <v>0</v>
      </c>
      <c r="G715" s="2">
        <f t="shared" si="10"/>
        <v>115396.38012</v>
      </c>
      <c r="H715" s="2">
        <f t="shared" si="11"/>
        <v>0.29000000000087311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9786</v>
      </c>
      <c r="D718" s="1">
        <f>'PR-RAS'!E725</f>
        <v>6879.52</v>
      </c>
      <c r="E718" s="1">
        <v>0</v>
      </c>
      <c r="F718" s="1">
        <v>0</v>
      </c>
      <c r="G718" s="2">
        <f t="shared" si="10"/>
        <v>16881.793679999999</v>
      </c>
      <c r="H718" s="2">
        <f t="shared" si="11"/>
        <v>0.47999999999956344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90200</v>
      </c>
      <c r="D809" s="1">
        <f>'PR-RAS'!E816</f>
        <v>120120</v>
      </c>
      <c r="E809" s="1">
        <v>0</v>
      </c>
      <c r="F809" s="1">
        <v>0</v>
      </c>
      <c r="G809" s="2">
        <f t="shared" si="10"/>
        <v>266995.52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302763</v>
      </c>
      <c r="D816" s="1">
        <f>'PR-RAS'!E823</f>
        <v>330177</v>
      </c>
      <c r="E816" s="1">
        <v>0</v>
      </c>
      <c r="F816" s="1">
        <v>0</v>
      </c>
      <c r="G816" s="2">
        <f t="shared" si="18"/>
        <v>784940.35499999998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14210620</v>
      </c>
      <c r="D984" s="6">
        <f>BILANCA!E6</f>
        <v>14519375.719999999</v>
      </c>
      <c r="E984" s="6">
        <v>0</v>
      </c>
      <c r="F984" s="6">
        <v>0</v>
      </c>
      <c r="G984" s="7">
        <f t="shared" ref="G984:G1241" si="22">B984/1000*C984+B984/500*D984</f>
        <v>43249.371440000003</v>
      </c>
      <c r="H984" s="7">
        <f t="shared" si="19"/>
        <v>0.2800000011920929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12787198</v>
      </c>
      <c r="D985" s="1">
        <f>BILANCA!E7</f>
        <v>12940384.59</v>
      </c>
      <c r="E985" s="1">
        <v>0</v>
      </c>
      <c r="F985" s="1">
        <v>0</v>
      </c>
      <c r="G985" s="2">
        <f t="shared" si="22"/>
        <v>77335.934359999999</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7872200</v>
      </c>
      <c r="D986" s="1">
        <f>BILANCA!E8</f>
        <v>7872200</v>
      </c>
      <c r="E986" s="1">
        <v>0</v>
      </c>
      <c r="F986" s="1">
        <v>0</v>
      </c>
      <c r="G986" s="2">
        <f t="shared" si="22"/>
        <v>70849.8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7872200</v>
      </c>
      <c r="D987" s="1">
        <f>BILANCA!E9</f>
        <v>7872200</v>
      </c>
      <c r="E987" s="1">
        <v>0</v>
      </c>
      <c r="F987" s="1">
        <v>0</v>
      </c>
      <c r="G987" s="2">
        <f t="shared" si="22"/>
        <v>94466.4</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4834884</v>
      </c>
      <c r="D990" s="1">
        <f>BILANCA!E12</f>
        <v>4996717.82</v>
      </c>
      <c r="E990" s="1">
        <v>0</v>
      </c>
      <c r="F990" s="1">
        <v>0</v>
      </c>
      <c r="G990" s="2">
        <f t="shared" si="22"/>
        <v>103798.23748000001</v>
      </c>
      <c r="H990" s="2">
        <f t="shared" si="19"/>
        <v>0.17999999970197678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4245429</v>
      </c>
      <c r="D991" s="1">
        <f>BILANCA!E13</f>
        <v>4372061.1900000004</v>
      </c>
      <c r="E991" s="1">
        <v>0</v>
      </c>
      <c r="F991" s="1">
        <v>0</v>
      </c>
      <c r="G991" s="2">
        <f t="shared" si="22"/>
        <v>103916.41104000001</v>
      </c>
      <c r="H991" s="2">
        <f t="shared" si="19"/>
        <v>0.19000000040978193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8618659</v>
      </c>
      <c r="D993" s="1">
        <f>BILANCA!E15</f>
        <v>8871531.6500000004</v>
      </c>
      <c r="E993" s="1">
        <v>0</v>
      </c>
      <c r="F993" s="1">
        <v>0</v>
      </c>
      <c r="G993" s="2">
        <f t="shared" si="22"/>
        <v>263617.223</v>
      </c>
      <c r="H993" s="2">
        <f t="shared" si="19"/>
        <v>0.34999999962747097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377128</v>
      </c>
      <c r="D995" s="1">
        <f>BILANCA!E17</f>
        <v>377128</v>
      </c>
      <c r="E995" s="1">
        <v>0</v>
      </c>
      <c r="F995" s="1">
        <v>0</v>
      </c>
      <c r="G995" s="2">
        <f t="shared" si="22"/>
        <v>13576.608</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4750358</v>
      </c>
      <c r="D996" s="1">
        <f>BILANCA!E18</f>
        <v>4876598.46</v>
      </c>
      <c r="E996" s="1">
        <v>0</v>
      </c>
      <c r="F996" s="1">
        <v>0</v>
      </c>
      <c r="G996" s="2">
        <f t="shared" si="22"/>
        <v>188546.21395999999</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395760</v>
      </c>
      <c r="D997" s="1">
        <f>BILANCA!E19</f>
        <v>520872.01999999955</v>
      </c>
      <c r="E997" s="1">
        <v>0</v>
      </c>
      <c r="F997" s="1">
        <v>0</v>
      </c>
      <c r="G997" s="2">
        <f t="shared" si="22"/>
        <v>20125.056559999986</v>
      </c>
      <c r="H997" s="2">
        <f t="shared" si="19"/>
        <v>1.9999999552965164E-2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136633</v>
      </c>
      <c r="D998" s="1">
        <f>BILANCA!E20</f>
        <v>139404.15</v>
      </c>
      <c r="E998" s="1">
        <v>0</v>
      </c>
      <c r="F998" s="1">
        <v>0</v>
      </c>
      <c r="G998" s="2">
        <f t="shared" si="22"/>
        <v>6231.6194999999998</v>
      </c>
      <c r="H998" s="2">
        <f t="shared" si="19"/>
        <v>0.14999999999417923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55854</v>
      </c>
      <c r="D999" s="1">
        <f>BILANCA!E21</f>
        <v>55854.43</v>
      </c>
      <c r="E999" s="1">
        <v>0</v>
      </c>
      <c r="F999" s="1">
        <v>0</v>
      </c>
      <c r="G999" s="2">
        <f t="shared" si="22"/>
        <v>2681.00576</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430388</v>
      </c>
      <c r="D1000" s="1">
        <f>BILANCA!E22</f>
        <v>430387.97</v>
      </c>
      <c r="E1000" s="1">
        <v>0</v>
      </c>
      <c r="F1000" s="1">
        <v>0</v>
      </c>
      <c r="G1000" s="2">
        <f t="shared" si="22"/>
        <v>21949.786980000001</v>
      </c>
      <c r="H1000" s="2">
        <f t="shared" si="19"/>
        <v>3.0000000027939677E-2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90824</v>
      </c>
      <c r="D1001" s="1">
        <f>BILANCA!E23</f>
        <v>90202.44</v>
      </c>
      <c r="E1001" s="1">
        <v>0</v>
      </c>
      <c r="F1001" s="1">
        <v>0</v>
      </c>
      <c r="G1001" s="2">
        <f t="shared" si="22"/>
        <v>4882.1198399999994</v>
      </c>
      <c r="H1001" s="2">
        <f t="shared" si="19"/>
        <v>0.44000000000232831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2039672</v>
      </c>
      <c r="D1004" s="1">
        <f>BILANCA!E26</f>
        <v>2078275.9</v>
      </c>
      <c r="E1004" s="1">
        <v>0</v>
      </c>
      <c r="F1004" s="1">
        <v>0</v>
      </c>
      <c r="G1004" s="2">
        <f t="shared" si="22"/>
        <v>130120.6998</v>
      </c>
      <c r="H1004" s="2">
        <f t="shared" si="19"/>
        <v>0.10000000009313226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2357611</v>
      </c>
      <c r="D1006" s="1">
        <f>BILANCA!E28</f>
        <v>2273252.87</v>
      </c>
      <c r="E1006" s="1">
        <v>0</v>
      </c>
      <c r="F1006" s="1">
        <v>0</v>
      </c>
      <c r="G1006" s="2">
        <f t="shared" si="22"/>
        <v>158794.68502</v>
      </c>
      <c r="H1006" s="2">
        <f t="shared" si="19"/>
        <v>0.12999999988824129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193695</v>
      </c>
      <c r="D1007" s="1">
        <f>BILANCA!E29</f>
        <v>103784.60999999999</v>
      </c>
      <c r="E1007" s="1">
        <v>0</v>
      </c>
      <c r="F1007" s="1">
        <v>0</v>
      </c>
      <c r="G1007" s="2">
        <f t="shared" si="22"/>
        <v>9630.3412800000006</v>
      </c>
      <c r="H1007" s="2">
        <f t="shared" si="19"/>
        <v>0.39000000001396984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518016</v>
      </c>
      <c r="D1008" s="1">
        <f>BILANCA!E30</f>
        <v>449548.74</v>
      </c>
      <c r="E1008" s="1">
        <v>0</v>
      </c>
      <c r="F1008" s="1">
        <v>0</v>
      </c>
      <c r="G1008" s="2">
        <f t="shared" si="22"/>
        <v>35427.837</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324321</v>
      </c>
      <c r="D1012" s="1">
        <f>BILANCA!E34</f>
        <v>345764.13</v>
      </c>
      <c r="E1012" s="1">
        <v>0</v>
      </c>
      <c r="F1012" s="1">
        <v>0</v>
      </c>
      <c r="G1012" s="2">
        <f t="shared" si="22"/>
        <v>29459.628540000002</v>
      </c>
      <c r="H1012" s="2">
        <f t="shared" si="19"/>
        <v>0.13000000000465661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80114</v>
      </c>
      <c r="D1030" s="1">
        <f>BILANCA!E52</f>
        <v>71466.770000000019</v>
      </c>
      <c r="E1030" s="1">
        <v>0</v>
      </c>
      <c r="F1030" s="1">
        <v>0</v>
      </c>
      <c r="G1030" s="2">
        <f t="shared" si="22"/>
        <v>10483.234380000002</v>
      </c>
      <c r="H1030" s="2">
        <f t="shared" si="19"/>
        <v>0.22999999998137355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80114</v>
      </c>
      <c r="D1031" s="1">
        <f>BILANCA!E53</f>
        <v>71466.77</v>
      </c>
      <c r="E1031" s="1">
        <v>0</v>
      </c>
      <c r="F1031" s="1">
        <v>0</v>
      </c>
      <c r="G1031" s="2">
        <f t="shared" si="22"/>
        <v>10706.281920000001</v>
      </c>
      <c r="H1031" s="2">
        <f t="shared" si="19"/>
        <v>0.22999999999592546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479856</v>
      </c>
      <c r="D1032" s="1">
        <f>BILANCA!E54</f>
        <v>425156.59</v>
      </c>
      <c r="E1032" s="1">
        <v>0</v>
      </c>
      <c r="F1032" s="1">
        <v>0</v>
      </c>
      <c r="G1032" s="2">
        <f t="shared" si="22"/>
        <v>65178.289820000005</v>
      </c>
      <c r="H1032" s="2">
        <f t="shared" si="19"/>
        <v>0.40999999997438863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479856</v>
      </c>
      <c r="D1033" s="1">
        <f>BILANCA!E55</f>
        <v>425156.59</v>
      </c>
      <c r="E1033" s="1">
        <v>0</v>
      </c>
      <c r="F1033" s="1">
        <v>0</v>
      </c>
      <c r="G1033" s="2">
        <f t="shared" si="22"/>
        <v>66508.459000000003</v>
      </c>
      <c r="H1033" s="2">
        <f t="shared" si="19"/>
        <v>0.40999999997438863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1423422</v>
      </c>
      <c r="D1046" s="1">
        <f>BILANCA!E68</f>
        <v>1578991.13</v>
      </c>
      <c r="E1046" s="1">
        <v>0</v>
      </c>
      <c r="F1046" s="1">
        <v>0</v>
      </c>
      <c r="G1046" s="2">
        <f t="shared" si="22"/>
        <v>288628.46837999998</v>
      </c>
      <c r="H1046" s="2">
        <f t="shared" si="19"/>
        <v>0.12999999988824129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223305</v>
      </c>
      <c r="D1047" s="1">
        <f>BILANCA!E69</f>
        <v>349638.83</v>
      </c>
      <c r="E1047" s="1">
        <v>0</v>
      </c>
      <c r="F1047" s="1">
        <v>0</v>
      </c>
      <c r="G1047" s="2">
        <f t="shared" si="22"/>
        <v>59045.290240000002</v>
      </c>
      <c r="H1047" s="2">
        <f t="shared" si="19"/>
        <v>0.16999999998370185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218255</v>
      </c>
      <c r="D1048" s="1">
        <f>BILANCA!E70</f>
        <v>347386.31</v>
      </c>
      <c r="E1048" s="1">
        <v>0</v>
      </c>
      <c r="F1048" s="1">
        <v>0</v>
      </c>
      <c r="G1048" s="2">
        <f t="shared" si="22"/>
        <v>59346.795299999998</v>
      </c>
      <c r="H1048" s="2">
        <f t="shared" si="19"/>
        <v>0.30999999999767169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218255</v>
      </c>
      <c r="D1050" s="1">
        <f>BILANCA!E72</f>
        <v>347386.31</v>
      </c>
      <c r="E1050" s="1">
        <v>0</v>
      </c>
      <c r="F1050" s="1">
        <v>0</v>
      </c>
      <c r="G1050" s="2">
        <f t="shared" si="22"/>
        <v>61172.850539999999</v>
      </c>
      <c r="H1050" s="2">
        <f t="shared" si="19"/>
        <v>0.30999999999767169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5050</v>
      </c>
      <c r="D1054" s="1">
        <f>BILANCA!E76</f>
        <v>2252.52</v>
      </c>
      <c r="E1054" s="1">
        <v>0</v>
      </c>
      <c r="F1054" s="1">
        <v>0</v>
      </c>
      <c r="G1054" s="2">
        <f t="shared" si="22"/>
        <v>678.40783999999985</v>
      </c>
      <c r="H1054" s="2">
        <f t="shared" si="19"/>
        <v>0.48000000000001819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564097</v>
      </c>
      <c r="D1056" s="1">
        <f>BILANCA!E78</f>
        <v>531582.13</v>
      </c>
      <c r="E1056" s="1">
        <v>0</v>
      </c>
      <c r="F1056" s="1">
        <v>0</v>
      </c>
      <c r="G1056" s="2">
        <f t="shared" si="22"/>
        <v>118790.07198000001</v>
      </c>
      <c r="H1056" s="2">
        <f t="shared" si="19"/>
        <v>0.13000000000465661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2082.81</v>
      </c>
      <c r="E1062" s="1">
        <v>0</v>
      </c>
      <c r="F1062" s="1">
        <v>0</v>
      </c>
      <c r="G1062" s="2">
        <f t="shared" si="22"/>
        <v>329.08398</v>
      </c>
      <c r="H1062" s="2">
        <f t="shared" si="19"/>
        <v>0.19000000000005457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564097</v>
      </c>
      <c r="D1064" s="1">
        <f>BILANCA!E86</f>
        <v>529499.31999999995</v>
      </c>
      <c r="E1064" s="1">
        <v>0</v>
      </c>
      <c r="F1064" s="1">
        <v>0</v>
      </c>
      <c r="G1064" s="2">
        <f t="shared" si="22"/>
        <v>131470.74683999998</v>
      </c>
      <c r="H1064" s="2">
        <f t="shared" si="19"/>
        <v>0.31999999994877726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5177</v>
      </c>
      <c r="D1124" s="1">
        <f>BILANCA!E146</f>
        <v>3742.36</v>
      </c>
      <c r="E1124" s="1">
        <v>0</v>
      </c>
      <c r="F1124" s="1">
        <v>0</v>
      </c>
      <c r="G1124" s="2">
        <f t="shared" si="22"/>
        <v>1785.3025199999997</v>
      </c>
      <c r="H1124" s="2">
        <f t="shared" si="23"/>
        <v>0.36000000000012733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5177</v>
      </c>
      <c r="D1137" s="1">
        <f>BILANCA!E159</f>
        <v>3742.36</v>
      </c>
      <c r="E1137" s="1">
        <v>0</v>
      </c>
      <c r="F1137" s="1">
        <v>0</v>
      </c>
      <c r="G1137" s="2">
        <f t="shared" si="22"/>
        <v>1949.90488</v>
      </c>
      <c r="H1137" s="2">
        <f t="shared" si="23"/>
        <v>0.36000000000012733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630843</v>
      </c>
      <c r="D1148" s="1">
        <f>BILANCA!E170</f>
        <v>694027.81</v>
      </c>
      <c r="E1148" s="1">
        <v>0</v>
      </c>
      <c r="F1148" s="1">
        <v>0</v>
      </c>
      <c r="G1148" s="2">
        <f t="shared" si="22"/>
        <v>333118.27230000007</v>
      </c>
      <c r="H1148" s="2">
        <f t="shared" si="23"/>
        <v>0.18999999994412065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630843</v>
      </c>
      <c r="D1151" s="1">
        <f>BILANCA!E173</f>
        <v>694027.81</v>
      </c>
      <c r="E1151" s="1">
        <v>0</v>
      </c>
      <c r="F1151" s="1">
        <v>0</v>
      </c>
      <c r="G1151" s="2">
        <f t="shared" si="22"/>
        <v>339174.96816000005</v>
      </c>
      <c r="H1151" s="2">
        <f t="shared" si="23"/>
        <v>0.18999999994412065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14210620</v>
      </c>
      <c r="D1152" s="1">
        <f>BILANCA!E175</f>
        <v>14519375.719999999</v>
      </c>
      <c r="E1152" s="1">
        <v>0</v>
      </c>
      <c r="F1152" s="1">
        <v>0</v>
      </c>
      <c r="G1152" s="2">
        <f t="shared" si="22"/>
        <v>7309143.77336</v>
      </c>
      <c r="H1152" s="2">
        <f t="shared" si="23"/>
        <v>0.2800000011920929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1335945</v>
      </c>
      <c r="D1153" s="1">
        <f>BILANCA!E176</f>
        <v>1529441</v>
      </c>
      <c r="E1153" s="1">
        <v>0</v>
      </c>
      <c r="F1153" s="1">
        <v>0</v>
      </c>
      <c r="G1153" s="2">
        <f t="shared" si="22"/>
        <v>747120.59000000008</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1335945</v>
      </c>
      <c r="D1154" s="1">
        <f>BILANCA!E177</f>
        <v>1503191</v>
      </c>
      <c r="E1154" s="1">
        <v>0</v>
      </c>
      <c r="F1154" s="1">
        <v>0</v>
      </c>
      <c r="G1154" s="2">
        <f t="shared" si="22"/>
        <v>742537.91700000013</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624210</v>
      </c>
      <c r="D1155" s="1">
        <f>BILANCA!E178</f>
        <v>671965.29</v>
      </c>
      <c r="E1155" s="1">
        <v>0</v>
      </c>
      <c r="F1155" s="1">
        <v>0</v>
      </c>
      <c r="G1155" s="2">
        <f t="shared" si="22"/>
        <v>338520.17975999997</v>
      </c>
      <c r="H1155" s="2">
        <f t="shared" si="23"/>
        <v>0.2900000000372529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78428</v>
      </c>
      <c r="D1156" s="1">
        <f>BILANCA!E179</f>
        <v>86359.49</v>
      </c>
      <c r="E1156" s="1">
        <v>0</v>
      </c>
      <c r="F1156" s="1">
        <v>0</v>
      </c>
      <c r="G1156" s="2">
        <f t="shared" si="22"/>
        <v>43448.427539999997</v>
      </c>
      <c r="H1156" s="2">
        <f t="shared" si="23"/>
        <v>0.49000000000523869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665</v>
      </c>
      <c r="D1157" s="1">
        <f>BILANCA!E180</f>
        <v>0</v>
      </c>
      <c r="E1157" s="1">
        <v>0</v>
      </c>
      <c r="F1157" s="1">
        <v>0</v>
      </c>
      <c r="G1157" s="2">
        <f t="shared" si="22"/>
        <v>115.71</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665</v>
      </c>
      <c r="D1160" s="1">
        <f>BILANCA!E183</f>
        <v>0</v>
      </c>
      <c r="E1160" s="1">
        <v>0</v>
      </c>
      <c r="F1160" s="1">
        <v>0</v>
      </c>
      <c r="G1160" s="2">
        <f t="shared" si="22"/>
        <v>117.705</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35600</v>
      </c>
      <c r="E1163" s="1">
        <v>0</v>
      </c>
      <c r="F1163" s="1">
        <v>0</v>
      </c>
      <c r="G1163" s="2">
        <f t="shared" si="22"/>
        <v>12816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632642</v>
      </c>
      <c r="D1165" s="1">
        <f>BILANCA!E188</f>
        <v>709266.22</v>
      </c>
      <c r="E1165" s="1">
        <v>0</v>
      </c>
      <c r="F1165" s="1">
        <v>0</v>
      </c>
      <c r="G1165" s="2">
        <f t="shared" si="22"/>
        <v>373313.74807999999</v>
      </c>
      <c r="H1165" s="2">
        <f t="shared" si="23"/>
        <v>0.21999999997206032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26250</v>
      </c>
      <c r="E1166" s="1">
        <v>0</v>
      </c>
      <c r="F1166" s="1">
        <v>0</v>
      </c>
      <c r="G1166" s="2">
        <f t="shared" si="22"/>
        <v>9607.5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12874675</v>
      </c>
      <c r="D1214" s="1">
        <f>BILANCA!E237</f>
        <v>12989934.719999999</v>
      </c>
      <c r="E1214" s="1">
        <v>0</v>
      </c>
      <c r="F1214" s="1">
        <v>0</v>
      </c>
      <c r="G1214" s="2">
        <f t="shared" si="22"/>
        <v>8975399.7656399999</v>
      </c>
      <c r="H1214" s="2">
        <f t="shared" si="23"/>
        <v>0.2800000011920929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12787198</v>
      </c>
      <c r="D1215" s="1">
        <f>BILANCA!E238</f>
        <v>12940384.59</v>
      </c>
      <c r="E1215" s="1">
        <v>0</v>
      </c>
      <c r="F1215" s="1">
        <v>0</v>
      </c>
      <c r="G1215" s="2">
        <f t="shared" si="22"/>
        <v>8970968.38576</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12787198</v>
      </c>
      <c r="D1216" s="1">
        <f>BILANCA!E239</f>
        <v>12940384.59</v>
      </c>
      <c r="E1216" s="1">
        <v>0</v>
      </c>
      <c r="F1216" s="1">
        <v>0</v>
      </c>
      <c r="G1216" s="2">
        <f t="shared" si="22"/>
        <v>9009636.3529400006</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11244949</v>
      </c>
      <c r="D1217" s="1">
        <f>BILANCA!E240</f>
        <v>11514079.92</v>
      </c>
      <c r="E1217" s="1">
        <v>0</v>
      </c>
      <c r="F1217" s="1">
        <v>0</v>
      </c>
      <c r="G1217" s="2">
        <f t="shared" si="22"/>
        <v>8019907.4685600009</v>
      </c>
      <c r="H1217" s="2">
        <f t="shared" si="23"/>
        <v>8.0000000074505806E-2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1542249</v>
      </c>
      <c r="D1218" s="1">
        <f>BILANCA!E241</f>
        <v>1426304.67</v>
      </c>
      <c r="E1218" s="1">
        <v>0</v>
      </c>
      <c r="F1218" s="1">
        <v>0</v>
      </c>
      <c r="G1218" s="2">
        <f t="shared" si="22"/>
        <v>1032791.7098999999</v>
      </c>
      <c r="H1218" s="2">
        <f t="shared" si="23"/>
        <v>0.33000000007450581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82300</v>
      </c>
      <c r="D1222" s="1">
        <f>BILANCA!E245</f>
        <v>45807.77</v>
      </c>
      <c r="E1222" s="1">
        <v>0</v>
      </c>
      <c r="F1222" s="1">
        <v>0</v>
      </c>
      <c r="G1222" s="2">
        <f t="shared" si="22"/>
        <v>41565.814059999997</v>
      </c>
      <c r="H1222" s="2">
        <f t="shared" si="23"/>
        <v>0.23000000000320142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82300</v>
      </c>
      <c r="D1223" s="1">
        <f>BILANCA!E246</f>
        <v>45807.77</v>
      </c>
      <c r="E1223" s="1">
        <v>0</v>
      </c>
      <c r="F1223" s="1">
        <v>0</v>
      </c>
      <c r="G1223" s="2">
        <f t="shared" si="22"/>
        <v>41739.729599999999</v>
      </c>
      <c r="H1223" s="2">
        <f t="shared" si="23"/>
        <v>0.23000000000320142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82300</v>
      </c>
      <c r="D1224" s="1">
        <f>BILANCA!E247</f>
        <v>45807.77</v>
      </c>
      <c r="E1224" s="1">
        <v>0</v>
      </c>
      <c r="F1224" s="1">
        <v>0</v>
      </c>
      <c r="G1224" s="2">
        <f t="shared" si="22"/>
        <v>41913.645139999993</v>
      </c>
      <c r="H1224" s="2">
        <f t="shared" si="23"/>
        <v>0.23000000000320142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5177</v>
      </c>
      <c r="D1232" s="1">
        <f>BILANCA!E255</f>
        <v>3742.36</v>
      </c>
      <c r="E1232" s="1">
        <v>0</v>
      </c>
      <c r="F1232" s="1">
        <v>0</v>
      </c>
      <c r="G1232" s="2">
        <f t="shared" si="22"/>
        <v>3152.7682800000002</v>
      </c>
      <c r="H1232" s="2">
        <f t="shared" si="23"/>
        <v>0.36000000000012733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267973</v>
      </c>
      <c r="D1236" s="1">
        <f>BILANCA!E259</f>
        <v>211510.89</v>
      </c>
      <c r="E1236" s="1">
        <v>0</v>
      </c>
      <c r="F1236" s="1">
        <v>0</v>
      </c>
      <c r="G1236" s="2">
        <f t="shared" si="22"/>
        <v>174821.67934</v>
      </c>
      <c r="H1236" s="2">
        <f t="shared" si="23"/>
        <v>0.10999999998603016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267973</v>
      </c>
      <c r="D1237" s="1">
        <f>BILANCA!E260</f>
        <v>211510.89</v>
      </c>
      <c r="E1237" s="1">
        <v>0</v>
      </c>
      <c r="F1237" s="1">
        <v>0</v>
      </c>
      <c r="G1237" s="2">
        <f t="shared" si="22"/>
        <v>175512.67412000001</v>
      </c>
      <c r="H1237" s="2">
        <f t="shared" si="23"/>
        <v>0.10999999998603016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5177</v>
      </c>
      <c r="D1241" s="1">
        <f>BILANCA!E265</f>
        <v>3742.36</v>
      </c>
      <c r="E1241" s="1">
        <v>0</v>
      </c>
      <c r="F1241" s="1">
        <v>0</v>
      </c>
      <c r="G1241" s="2">
        <f t="shared" si="22"/>
        <v>3266.7237599999999</v>
      </c>
      <c r="H1241" s="2">
        <f t="shared" si="23"/>
        <v>0.36000000000012733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564097</v>
      </c>
      <c r="D1244" s="1">
        <f>BILANCA!E268</f>
        <v>529499.31999999995</v>
      </c>
      <c r="E1244" s="1">
        <v>0</v>
      </c>
      <c r="F1244" s="1">
        <v>0</v>
      </c>
      <c r="G1244" s="2">
        <f t="shared" si="24"/>
        <v>423627.96204000001</v>
      </c>
      <c r="H1244" s="2">
        <f t="shared" si="23"/>
        <v>0.31999999994877726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1335945</v>
      </c>
      <c r="D1264" s="1">
        <f>BILANCA!E288</f>
        <v>1503191</v>
      </c>
      <c r="E1264" s="1">
        <v>0</v>
      </c>
      <c r="F1264" s="1">
        <v>0</v>
      </c>
      <c r="G1264" s="2">
        <f t="shared" si="24"/>
        <v>1220193.8870000001</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26250</v>
      </c>
      <c r="E1266" s="1">
        <v>0</v>
      </c>
      <c r="F1266" s="1">
        <v>0</v>
      </c>
      <c r="G1266" s="2">
        <f t="shared" si="24"/>
        <v>14857.499999999998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632642</v>
      </c>
      <c r="D1278" s="1">
        <f>BILANCA!E302</f>
        <v>709266.22</v>
      </c>
      <c r="E1278" s="1">
        <v>0</v>
      </c>
      <c r="F1278" s="1">
        <v>0</v>
      </c>
      <c r="G1278" s="2">
        <f t="shared" si="24"/>
        <v>605096.45979999995</v>
      </c>
      <c r="H1278" s="2">
        <f t="shared" si="23"/>
        <v>0.21999999997206032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10577497</v>
      </c>
      <c r="D1423" s="1">
        <f>'RAS-funkcijski'!E129</f>
        <v>11747036.99</v>
      </c>
      <c r="E1423" s="1">
        <v>0</v>
      </c>
      <c r="F1423" s="1">
        <v>0</v>
      </c>
      <c r="G1423" s="2">
        <f t="shared" si="24"/>
        <v>4258946.3725000005</v>
      </c>
      <c r="H1423" s="2">
        <f t="shared" si="27"/>
        <v>9.9999997764825821E-3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10577497</v>
      </c>
      <c r="D1424" s="1">
        <f>'RAS-funkcijski'!E130</f>
        <v>11747036.99</v>
      </c>
      <c r="E1424" s="1">
        <v>0</v>
      </c>
      <c r="F1424" s="1">
        <v>0</v>
      </c>
      <c r="G1424" s="2">
        <f t="shared" si="24"/>
        <v>4293017.9434799999</v>
      </c>
      <c r="H1424" s="2">
        <f t="shared" si="27"/>
        <v>9.9999997764825821E-3</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10577497</v>
      </c>
      <c r="D1426" s="1">
        <f>'RAS-funkcijski'!E132</f>
        <v>11747036.99</v>
      </c>
      <c r="E1426" s="1">
        <v>0</v>
      </c>
      <c r="F1426" s="1">
        <v>0</v>
      </c>
      <c r="G1426" s="2">
        <f t="shared" si="24"/>
        <v>4361161.0854400005</v>
      </c>
      <c r="H1426" s="2">
        <f t="shared" si="27"/>
        <v>9.9999997764825821E-3</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10577497</v>
      </c>
      <c r="D1435" s="13">
        <f>'RAS-funkcijski'!E141</f>
        <v>11747036.99</v>
      </c>
      <c r="E1435" s="13">
        <v>0</v>
      </c>
      <c r="F1435" s="13">
        <v>0</v>
      </c>
      <c r="G1435" s="14">
        <f t="shared" si="24"/>
        <v>4667805.2242600005</v>
      </c>
      <c r="H1435" s="14">
        <f t="shared" si="27"/>
        <v>9.9999997764825821E-3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1335945.06</v>
      </c>
      <c r="D1480" s="6"/>
      <c r="E1480" s="6">
        <v>0</v>
      </c>
      <c r="F1480" s="6">
        <v>0</v>
      </c>
      <c r="G1480" s="7">
        <f t="shared" ref="G1480:G1580" si="34">B1480/1000*C1480</f>
        <v>1335.94506</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12247523.600000001</v>
      </c>
      <c r="D1481" s="1">
        <v>0</v>
      </c>
      <c r="E1481" s="1">
        <v>0</v>
      </c>
      <c r="F1481" s="1">
        <v>0</v>
      </c>
      <c r="G1481" s="2">
        <f t="shared" si="34"/>
        <v>24495.047200000005</v>
      </c>
      <c r="H1481" s="2">
        <f t="shared" si="35"/>
        <v>0.39999999850988388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473110.82</v>
      </c>
      <c r="D1482" s="1">
        <v>0</v>
      </c>
      <c r="E1482" s="1">
        <v>0</v>
      </c>
      <c r="F1482" s="1">
        <v>0</v>
      </c>
      <c r="G1482" s="2">
        <f t="shared" si="34"/>
        <v>1419.3324600000001</v>
      </c>
      <c r="H1482" s="2">
        <f t="shared" si="35"/>
        <v>0.17999999999301508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11265173.030000001</v>
      </c>
      <c r="D1483" s="1">
        <v>0</v>
      </c>
      <c r="E1483" s="1">
        <v>0</v>
      </c>
      <c r="F1483" s="1">
        <v>0</v>
      </c>
      <c r="G1483" s="2">
        <f t="shared" si="34"/>
        <v>45060.692120000007</v>
      </c>
      <c r="H1483" s="2">
        <f t="shared" si="35"/>
        <v>3.0000001192092896E-2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8191081.46</v>
      </c>
      <c r="D1484" s="1">
        <v>0</v>
      </c>
      <c r="E1484" s="1">
        <v>0</v>
      </c>
      <c r="F1484" s="1">
        <v>0</v>
      </c>
      <c r="G1484" s="2">
        <f t="shared" si="34"/>
        <v>40955.407299999999</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2566452.69</v>
      </c>
      <c r="D1485" s="1">
        <v>0</v>
      </c>
      <c r="E1485" s="1">
        <v>0</v>
      </c>
      <c r="F1485" s="1">
        <v>0</v>
      </c>
      <c r="G1485" s="2">
        <f t="shared" si="34"/>
        <v>15398.71614</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4841.88</v>
      </c>
      <c r="D1486" s="1">
        <v>0</v>
      </c>
      <c r="E1486" s="1">
        <v>0</v>
      </c>
      <c r="F1486" s="1">
        <v>0</v>
      </c>
      <c r="G1486" s="2">
        <f t="shared" si="34"/>
        <v>33.893160000000002</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502797</v>
      </c>
      <c r="D1489" s="1">
        <v>0</v>
      </c>
      <c r="E1489" s="1">
        <v>0</v>
      </c>
      <c r="F1489" s="1">
        <v>0</v>
      </c>
      <c r="G1489" s="2">
        <f t="shared" si="34"/>
        <v>5027.97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509239.75</v>
      </c>
      <c r="D1492" s="1">
        <v>0</v>
      </c>
      <c r="E1492" s="1">
        <v>0</v>
      </c>
      <c r="F1492" s="1">
        <v>0</v>
      </c>
      <c r="G1492" s="2">
        <f t="shared" si="34"/>
        <v>6620.1167500000001</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12054027.659999998</v>
      </c>
      <c r="D1499" s="1">
        <v>0</v>
      </c>
      <c r="E1499" s="1">
        <v>0</v>
      </c>
      <c r="F1499" s="1">
        <v>0</v>
      </c>
      <c r="G1499" s="2">
        <f t="shared" si="34"/>
        <v>241080.55319999997</v>
      </c>
      <c r="H1499" s="2">
        <f t="shared" si="35"/>
        <v>0.34000000171363354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396486.95</v>
      </c>
      <c r="D1500" s="1">
        <v>0</v>
      </c>
      <c r="E1500" s="1">
        <v>0</v>
      </c>
      <c r="F1500" s="1">
        <v>0</v>
      </c>
      <c r="G1500" s="2">
        <f t="shared" si="34"/>
        <v>8326.22595</v>
      </c>
      <c r="H1500" s="2">
        <f t="shared" si="35"/>
        <v>4.9999999988358468E-2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11174550.959999999</v>
      </c>
      <c r="D1501" s="1">
        <v>0</v>
      </c>
      <c r="E1501" s="1">
        <v>0</v>
      </c>
      <c r="F1501" s="1">
        <v>0</v>
      </c>
      <c r="G1501" s="2">
        <f t="shared" si="34"/>
        <v>245840.12111999997</v>
      </c>
      <c r="H1501" s="2">
        <f t="shared" si="35"/>
        <v>4.0000000968575478E-2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8143325.9400000004</v>
      </c>
      <c r="D1502" s="1">
        <v>0</v>
      </c>
      <c r="E1502" s="1">
        <v>0</v>
      </c>
      <c r="F1502" s="1">
        <v>0</v>
      </c>
      <c r="G1502" s="2">
        <f t="shared" si="34"/>
        <v>187296.49662000002</v>
      </c>
      <c r="H1502" s="2">
        <f t="shared" si="35"/>
        <v>5.9999999590218067E-2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2558521.4900000002</v>
      </c>
      <c r="D1503" s="1">
        <v>0</v>
      </c>
      <c r="E1503" s="1">
        <v>0</v>
      </c>
      <c r="F1503" s="1">
        <v>0</v>
      </c>
      <c r="G1503" s="2">
        <f t="shared" si="34"/>
        <v>61404.515760000009</v>
      </c>
      <c r="H1503" s="2">
        <f t="shared" si="35"/>
        <v>0.49000000022351742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5506.53</v>
      </c>
      <c r="D1504" s="1">
        <v>0</v>
      </c>
      <c r="E1504" s="1">
        <v>0</v>
      </c>
      <c r="F1504" s="1">
        <v>0</v>
      </c>
      <c r="G1504" s="2">
        <f t="shared" si="34"/>
        <v>137.66325000000001</v>
      </c>
      <c r="H1504" s="2">
        <f t="shared" si="35"/>
        <v>0.47000000000025466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467197</v>
      </c>
      <c r="D1507" s="1">
        <v>0</v>
      </c>
      <c r="E1507" s="1">
        <v>0</v>
      </c>
      <c r="F1507" s="1">
        <v>0</v>
      </c>
      <c r="G1507" s="2">
        <f t="shared" si="34"/>
        <v>13081.516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482989.75</v>
      </c>
      <c r="D1510" s="1">
        <v>0</v>
      </c>
      <c r="E1510" s="1">
        <v>0</v>
      </c>
      <c r="F1510" s="1">
        <v>0</v>
      </c>
      <c r="G1510" s="2">
        <f t="shared" si="34"/>
        <v>14972.68225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1529441.0000000037</v>
      </c>
      <c r="D1517" s="1">
        <v>0</v>
      </c>
      <c r="E1517" s="1">
        <v>0</v>
      </c>
      <c r="F1517" s="1">
        <v>0</v>
      </c>
      <c r="G1517" s="2">
        <f t="shared" si="34"/>
        <v>58118.75800000014</v>
      </c>
      <c r="H1517" s="2">
        <f t="shared" si="35"/>
        <v>3.7252902984619141E-9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1529441</v>
      </c>
      <c r="D1576" s="1">
        <v>0</v>
      </c>
      <c r="E1576" s="1">
        <v>0</v>
      </c>
      <c r="F1576" s="1">
        <v>0</v>
      </c>
      <c r="G1576" s="2">
        <f t="shared" si="34"/>
        <v>148355.777</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709266.22</v>
      </c>
      <c r="D1577" s="1">
        <v>0</v>
      </c>
      <c r="E1577" s="1">
        <v>0</v>
      </c>
      <c r="F1577" s="1">
        <v>0</v>
      </c>
      <c r="G1577" s="2">
        <f t="shared" si="34"/>
        <v>69508.089559999993</v>
      </c>
      <c r="H1577" s="2">
        <f t="shared" si="35"/>
        <v>0.21999999997206032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793924.78</v>
      </c>
      <c r="D1578" s="1">
        <v>0</v>
      </c>
      <c r="E1578" s="1">
        <v>0</v>
      </c>
      <c r="F1578" s="1">
        <v>0</v>
      </c>
      <c r="G1578" s="2">
        <f t="shared" si="34"/>
        <v>78598.553220000002</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26250</v>
      </c>
      <c r="D1579" s="1">
        <v>0</v>
      </c>
      <c r="E1579" s="1">
        <v>0</v>
      </c>
      <c r="F1579" s="1">
        <v>0</v>
      </c>
      <c r="G1579" s="2">
        <f t="shared" si="34"/>
        <v>2625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7341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10557222</v>
      </c>
      <c r="I16" s="172">
        <f>'PR-RAS'!E6</f>
        <v>11710545.24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10547902</v>
      </c>
      <c r="I17" s="172">
        <f>'PR-RAS'!E151</f>
        <v>11237797.24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82300</v>
      </c>
      <c r="I18" s="172">
        <f>'PR-RAS'!E645</f>
        <v>45807.770000000004</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12787198</v>
      </c>
      <c r="I20" s="175">
        <f>BILANCA!E7</f>
        <v>12940384.59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1423422</v>
      </c>
      <c r="I21" s="177">
        <f>BILANCA!E68</f>
        <v>1578991.13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1335945</v>
      </c>
      <c r="I22" s="177">
        <f>BILANCA!E176</f>
        <v>1529441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12874675</v>
      </c>
      <c r="I23" s="179">
        <f>BILANCA!E237</f>
        <v>12989934.719999999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10577497</v>
      </c>
      <c r="I28" s="181">
        <f>'RAS-funkcijski'!E141</f>
        <v>11747036.99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1335945.06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1529441.0000000037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1529441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157" sqref="E1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10557222</v>
      </c>
      <c r="E6" s="53">
        <f>E7+E44+E50+E82+E106+E124+E133+E139</f>
        <v>11710545.24</v>
      </c>
      <c r="F6" s="54">
        <f t="shared" ref="F6:F131" si="0">IF(D6&lt;&gt;0,IF(E6/D6&gt;=100,"&gt;&gt;100",E6/D6*100),"-")</f>
        <v>110.92449547807179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732532</v>
      </c>
      <c r="E106" s="53">
        <f t="shared" si="23"/>
        <v>779390.61</v>
      </c>
      <c r="F106" s="54">
        <f t="shared" si="0"/>
        <v>106.39680041281471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732532</v>
      </c>
      <c r="E112" s="53">
        <f t="shared" si="25"/>
        <v>779390.61</v>
      </c>
      <c r="F112" s="54">
        <f t="shared" si="0"/>
        <v>106.39680041281471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732532</v>
      </c>
      <c r="E117" s="244">
        <v>779390.61</v>
      </c>
      <c r="F117" s="54">
        <f t="shared" si="0"/>
        <v>106.39680041281471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9320</v>
      </c>
      <c r="E124" s="53">
        <f t="shared" si="27"/>
        <v>23000</v>
      </c>
      <c r="F124" s="54">
        <f t="shared" si="0"/>
        <v>246.78111587982832</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9320</v>
      </c>
      <c r="E128" s="53">
        <f t="shared" si="29"/>
        <v>23000</v>
      </c>
      <c r="F128" s="54">
        <f t="shared" si="0"/>
        <v>246.78111587982832</v>
      </c>
    </row>
    <row r="129" spans="1:6" ht="12.75" customHeight="1" x14ac:dyDescent="0.2">
      <c r="A129" s="55">
        <v>6631</v>
      </c>
      <c r="B129" s="88" t="s">
        <v>301</v>
      </c>
      <c r="C129" s="52" t="s">
        <v>302</v>
      </c>
      <c r="D129" s="244">
        <v>5620</v>
      </c>
      <c r="E129" s="244">
        <v>23000</v>
      </c>
      <c r="F129" s="54">
        <f t="shared" si="0"/>
        <v>409.25266903914587</v>
      </c>
    </row>
    <row r="130" spans="1:6" ht="12.75" customHeight="1" x14ac:dyDescent="0.2">
      <c r="A130" s="55">
        <v>6632</v>
      </c>
      <c r="B130" s="234" t="s">
        <v>303</v>
      </c>
      <c r="C130" s="52" t="s">
        <v>304</v>
      </c>
      <c r="D130" s="244">
        <v>3700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9815370</v>
      </c>
      <c r="E133" s="53">
        <f t="shared" si="30"/>
        <v>10908154.630000001</v>
      </c>
      <c r="F133" s="54">
        <f t="shared" ref="F133:F223" si="31">IF(D133&lt;&gt;0,IF(E133/D133&gt;=100,"&gt;&gt;100",E133/D133*100),"-")</f>
        <v>111.13340230679027</v>
      </c>
    </row>
    <row r="134" spans="1:6" ht="24" x14ac:dyDescent="0.2">
      <c r="A134" s="55">
        <v>671</v>
      </c>
      <c r="B134" s="234" t="s">
        <v>311</v>
      </c>
      <c r="C134" s="52" t="s">
        <v>312</v>
      </c>
      <c r="D134" s="53">
        <f t="shared" ref="D134:E134" si="32">SUM(D135:D137)</f>
        <v>9815370</v>
      </c>
      <c r="E134" s="53">
        <f t="shared" si="32"/>
        <v>10908154.630000001</v>
      </c>
      <c r="F134" s="54">
        <f t="shared" si="31"/>
        <v>111.13340230679027</v>
      </c>
    </row>
    <row r="135" spans="1:6" ht="12.75" customHeight="1" x14ac:dyDescent="0.2">
      <c r="A135" s="55">
        <v>6711</v>
      </c>
      <c r="B135" s="87" t="s">
        <v>313</v>
      </c>
      <c r="C135" s="52" t="s">
        <v>314</v>
      </c>
      <c r="D135" s="244">
        <v>9815370</v>
      </c>
      <c r="E135" s="244">
        <v>10458406.630000001</v>
      </c>
      <c r="F135" s="54">
        <f t="shared" si="31"/>
        <v>106.551323383632</v>
      </c>
    </row>
    <row r="136" spans="1:6" ht="24" x14ac:dyDescent="0.2">
      <c r="A136" s="55">
        <v>6712</v>
      </c>
      <c r="B136" s="234" t="s">
        <v>315</v>
      </c>
      <c r="C136" s="52" t="s">
        <v>316</v>
      </c>
      <c r="D136" s="244"/>
      <c r="E136" s="244">
        <v>449748</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10547902</v>
      </c>
      <c r="E151" s="53">
        <f t="shared" si="35"/>
        <v>11237797.24</v>
      </c>
      <c r="F151" s="54">
        <f t="shared" si="31"/>
        <v>106.54059205328225</v>
      </c>
    </row>
    <row r="152" spans="1:6" ht="12.75" customHeight="1" x14ac:dyDescent="0.2">
      <c r="A152" s="55">
        <v>31</v>
      </c>
      <c r="B152" s="87" t="s">
        <v>346</v>
      </c>
      <c r="C152" s="52" t="s">
        <v>347</v>
      </c>
      <c r="D152" s="53">
        <f t="shared" ref="D152:E152" si="36">D153+D158+D159</f>
        <v>7516827</v>
      </c>
      <c r="E152" s="53">
        <f t="shared" si="36"/>
        <v>7881862.5</v>
      </c>
      <c r="F152" s="54">
        <f t="shared" si="31"/>
        <v>104.85624452977301</v>
      </c>
    </row>
    <row r="153" spans="1:6" ht="12.75" customHeight="1" x14ac:dyDescent="0.2">
      <c r="A153" s="55">
        <v>311</v>
      </c>
      <c r="B153" s="87" t="s">
        <v>348</v>
      </c>
      <c r="C153" s="52" t="s">
        <v>349</v>
      </c>
      <c r="D153" s="53">
        <f t="shared" ref="D153:E153" si="37">SUM(D154:D157)</f>
        <v>6101447</v>
      </c>
      <c r="E153" s="53">
        <f t="shared" si="37"/>
        <v>6401012.46</v>
      </c>
      <c r="F153" s="54">
        <f t="shared" si="31"/>
        <v>104.90974452453656</v>
      </c>
    </row>
    <row r="154" spans="1:6" ht="12.75" customHeight="1" x14ac:dyDescent="0.2">
      <c r="A154" s="55">
        <v>3111</v>
      </c>
      <c r="B154" s="87" t="s">
        <v>350</v>
      </c>
      <c r="C154" s="52" t="s">
        <v>351</v>
      </c>
      <c r="D154" s="244">
        <v>4731276</v>
      </c>
      <c r="E154" s="244">
        <v>5037425.57</v>
      </c>
      <c r="F154" s="54">
        <f t="shared" si="31"/>
        <v>106.47076116464143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37261</v>
      </c>
      <c r="E156" s="244"/>
      <c r="F156" s="54">
        <f t="shared" si="31"/>
        <v>0</v>
      </c>
    </row>
    <row r="157" spans="1:6" ht="12.75" customHeight="1" x14ac:dyDescent="0.2">
      <c r="A157" s="55">
        <v>3114</v>
      </c>
      <c r="B157" s="87" t="s">
        <v>356</v>
      </c>
      <c r="C157" s="52" t="s">
        <v>357</v>
      </c>
      <c r="D157" s="244">
        <v>1332910</v>
      </c>
      <c r="E157" s="244">
        <v>1363586.89</v>
      </c>
      <c r="F157" s="54">
        <f t="shared" si="31"/>
        <v>102.30149747544846</v>
      </c>
    </row>
    <row r="158" spans="1:6" ht="12.75" customHeight="1" x14ac:dyDescent="0.2">
      <c r="A158" s="55">
        <v>312</v>
      </c>
      <c r="B158" s="87" t="s">
        <v>358</v>
      </c>
      <c r="C158" s="52" t="s">
        <v>359</v>
      </c>
      <c r="D158" s="244">
        <v>408777</v>
      </c>
      <c r="E158" s="244">
        <v>424683.02</v>
      </c>
      <c r="F158" s="54">
        <f t="shared" si="31"/>
        <v>103.8911240113803</v>
      </c>
    </row>
    <row r="159" spans="1:6" ht="12.75" customHeight="1" x14ac:dyDescent="0.2">
      <c r="A159" s="55">
        <v>313</v>
      </c>
      <c r="B159" s="87" t="s">
        <v>360</v>
      </c>
      <c r="C159" s="52" t="s">
        <v>361</v>
      </c>
      <c r="D159" s="53">
        <f t="shared" ref="D159:E159" si="38">SUM(D160:D162)</f>
        <v>1006603</v>
      </c>
      <c r="E159" s="53">
        <f t="shared" si="38"/>
        <v>1056167.02</v>
      </c>
      <c r="F159" s="54">
        <f t="shared" si="31"/>
        <v>104.92388955725345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1006603</v>
      </c>
      <c r="E161" s="244">
        <v>1056167.02</v>
      </c>
      <c r="F161" s="54">
        <f t="shared" si="31"/>
        <v>104.92388955725345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2322895</v>
      </c>
      <c r="E163" s="53">
        <f t="shared" si="39"/>
        <v>2612980.25</v>
      </c>
      <c r="F163" s="54">
        <f t="shared" si="31"/>
        <v>112.48809136874461</v>
      </c>
    </row>
    <row r="164" spans="1:6" ht="12.75" customHeight="1" x14ac:dyDescent="0.2">
      <c r="A164" s="55">
        <v>321</v>
      </c>
      <c r="B164" s="87" t="s">
        <v>369</v>
      </c>
      <c r="C164" s="52" t="s">
        <v>370</v>
      </c>
      <c r="D164" s="53">
        <f t="shared" ref="D164:E164" si="40">SUM(D165:D168)</f>
        <v>267787</v>
      </c>
      <c r="E164" s="53">
        <f t="shared" si="40"/>
        <v>300470.01</v>
      </c>
      <c r="F164" s="54">
        <f t="shared" si="31"/>
        <v>112.20485311086796</v>
      </c>
    </row>
    <row r="165" spans="1:6" ht="12.75" customHeight="1" x14ac:dyDescent="0.2">
      <c r="A165" s="55">
        <v>3211</v>
      </c>
      <c r="B165" s="87" t="s">
        <v>371</v>
      </c>
      <c r="C165" s="52" t="s">
        <v>372</v>
      </c>
      <c r="D165" s="244">
        <v>5346</v>
      </c>
      <c r="E165" s="244">
        <v>3307.08</v>
      </c>
      <c r="F165" s="54">
        <f t="shared" si="31"/>
        <v>61.860830527497193</v>
      </c>
    </row>
    <row r="166" spans="1:6" ht="12.75" customHeight="1" x14ac:dyDescent="0.2">
      <c r="A166" s="55">
        <v>3212</v>
      </c>
      <c r="B166" s="87" t="s">
        <v>373</v>
      </c>
      <c r="C166" s="52" t="s">
        <v>374</v>
      </c>
      <c r="D166" s="244">
        <v>258941</v>
      </c>
      <c r="E166" s="244">
        <v>294880.43</v>
      </c>
      <c r="F166" s="54">
        <f t="shared" si="31"/>
        <v>113.87938951344128</v>
      </c>
    </row>
    <row r="167" spans="1:6" ht="12.75" customHeight="1" x14ac:dyDescent="0.2">
      <c r="A167" s="55">
        <v>3213</v>
      </c>
      <c r="B167" s="87" t="s">
        <v>375</v>
      </c>
      <c r="C167" s="52" t="s">
        <v>376</v>
      </c>
      <c r="D167" s="244">
        <v>3500</v>
      </c>
      <c r="E167" s="244">
        <v>2282.5</v>
      </c>
      <c r="F167" s="54">
        <f t="shared" si="31"/>
        <v>65.214285714285708</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1576517</v>
      </c>
      <c r="E169" s="53">
        <f t="shared" si="41"/>
        <v>1844340.5699999998</v>
      </c>
      <c r="F169" s="54">
        <f t="shared" si="31"/>
        <v>116.98830840390555</v>
      </c>
    </row>
    <row r="170" spans="1:6" ht="12.75" customHeight="1" x14ac:dyDescent="0.2">
      <c r="A170" s="55">
        <v>3221</v>
      </c>
      <c r="B170" s="87" t="s">
        <v>381</v>
      </c>
      <c r="C170" s="52" t="s">
        <v>382</v>
      </c>
      <c r="D170" s="244">
        <v>195812</v>
      </c>
      <c r="E170" s="244">
        <v>163837.81</v>
      </c>
      <c r="F170" s="54">
        <f t="shared" si="31"/>
        <v>83.670975221130476</v>
      </c>
    </row>
    <row r="171" spans="1:6" ht="12.75" customHeight="1" x14ac:dyDescent="0.2">
      <c r="A171" s="55">
        <v>3222</v>
      </c>
      <c r="B171" s="87" t="s">
        <v>383</v>
      </c>
      <c r="C171" s="52" t="s">
        <v>384</v>
      </c>
      <c r="D171" s="244">
        <v>843750</v>
      </c>
      <c r="E171" s="244">
        <v>890114.56000000006</v>
      </c>
      <c r="F171" s="54">
        <f t="shared" si="31"/>
        <v>105.49505896296296</v>
      </c>
    </row>
    <row r="172" spans="1:6" ht="12.75" customHeight="1" x14ac:dyDescent="0.2">
      <c r="A172" s="55">
        <v>3223</v>
      </c>
      <c r="B172" s="87" t="s">
        <v>385</v>
      </c>
      <c r="C172" s="52" t="s">
        <v>386</v>
      </c>
      <c r="D172" s="244">
        <v>457758</v>
      </c>
      <c r="E172" s="244">
        <v>662287.9</v>
      </c>
      <c r="F172" s="54">
        <f t="shared" si="31"/>
        <v>144.68079203421894</v>
      </c>
    </row>
    <row r="173" spans="1:6" ht="12.75" customHeight="1" x14ac:dyDescent="0.2">
      <c r="A173" s="55">
        <v>3224</v>
      </c>
      <c r="B173" s="87" t="s">
        <v>387</v>
      </c>
      <c r="C173" s="52" t="s">
        <v>388</v>
      </c>
      <c r="D173" s="244">
        <v>10806</v>
      </c>
      <c r="E173" s="244">
        <v>15731.65</v>
      </c>
      <c r="F173" s="54">
        <f t="shared" si="31"/>
        <v>145.58254673329631</v>
      </c>
    </row>
    <row r="174" spans="1:6" ht="12.75" customHeight="1" x14ac:dyDescent="0.2">
      <c r="A174" s="55">
        <v>3225</v>
      </c>
      <c r="B174" s="87" t="s">
        <v>389</v>
      </c>
      <c r="C174" s="52" t="s">
        <v>390</v>
      </c>
      <c r="D174" s="244">
        <v>29391</v>
      </c>
      <c r="E174" s="244">
        <v>69163.13</v>
      </c>
      <c r="F174" s="54">
        <f t="shared" si="31"/>
        <v>235.32077846959956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39000</v>
      </c>
      <c r="E176" s="244">
        <v>43205.52</v>
      </c>
      <c r="F176" s="54">
        <f t="shared" si="31"/>
        <v>110.78338461538462</v>
      </c>
    </row>
    <row r="177" spans="1:6" ht="12.75" customHeight="1" x14ac:dyDescent="0.2">
      <c r="A177" s="55">
        <v>323</v>
      </c>
      <c r="B177" s="87" t="s">
        <v>395</v>
      </c>
      <c r="C177" s="52" t="s">
        <v>396</v>
      </c>
      <c r="D177" s="53">
        <f t="shared" ref="D177:E177" si="42">SUM(D178:D186)</f>
        <v>462408</v>
      </c>
      <c r="E177" s="53">
        <f t="shared" si="42"/>
        <v>456305.29999999993</v>
      </c>
      <c r="F177" s="54">
        <f t="shared" si="31"/>
        <v>98.680234771024715</v>
      </c>
    </row>
    <row r="178" spans="1:6" ht="12.75" customHeight="1" x14ac:dyDescent="0.2">
      <c r="A178" s="55">
        <v>3231</v>
      </c>
      <c r="B178" s="87" t="s">
        <v>397</v>
      </c>
      <c r="C178" s="52" t="s">
        <v>398</v>
      </c>
      <c r="D178" s="244">
        <v>25353</v>
      </c>
      <c r="E178" s="244">
        <v>24021.18</v>
      </c>
      <c r="F178" s="54">
        <f t="shared" si="31"/>
        <v>94.746893858714941</v>
      </c>
    </row>
    <row r="179" spans="1:6" ht="12.75" customHeight="1" x14ac:dyDescent="0.2">
      <c r="A179" s="55">
        <v>3232</v>
      </c>
      <c r="B179" s="87" t="s">
        <v>399</v>
      </c>
      <c r="C179" s="52" t="s">
        <v>400</v>
      </c>
      <c r="D179" s="244">
        <v>91753</v>
      </c>
      <c r="E179" s="244">
        <v>84798.93</v>
      </c>
      <c r="F179" s="54">
        <f t="shared" si="31"/>
        <v>92.420879971227095</v>
      </c>
    </row>
    <row r="180" spans="1:6" ht="12.75" customHeight="1" x14ac:dyDescent="0.2">
      <c r="A180" s="55">
        <v>3233</v>
      </c>
      <c r="B180" s="87" t="s">
        <v>401</v>
      </c>
      <c r="C180" s="52" t="s">
        <v>402</v>
      </c>
      <c r="D180" s="244">
        <v>14053</v>
      </c>
      <c r="E180" s="244">
        <v>9636</v>
      </c>
      <c r="F180" s="54">
        <f t="shared" si="31"/>
        <v>68.568988828008258</v>
      </c>
    </row>
    <row r="181" spans="1:6" ht="12.75" customHeight="1" x14ac:dyDescent="0.2">
      <c r="A181" s="55">
        <v>3234</v>
      </c>
      <c r="B181" s="87" t="s">
        <v>403</v>
      </c>
      <c r="C181" s="52" t="s">
        <v>404</v>
      </c>
      <c r="D181" s="244">
        <v>189383</v>
      </c>
      <c r="E181" s="244">
        <v>210018.58</v>
      </c>
      <c r="F181" s="54">
        <f t="shared" si="31"/>
        <v>110.89621560541336</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36674</v>
      </c>
      <c r="E183" s="244">
        <v>39240.5</v>
      </c>
      <c r="F183" s="54">
        <f t="shared" si="31"/>
        <v>106.99814582538039</v>
      </c>
    </row>
    <row r="184" spans="1:6" ht="12.75" customHeight="1" x14ac:dyDescent="0.2">
      <c r="A184" s="55">
        <v>3237</v>
      </c>
      <c r="B184" s="87" t="s">
        <v>409</v>
      </c>
      <c r="C184" s="52" t="s">
        <v>410</v>
      </c>
      <c r="D184" s="244">
        <v>93965</v>
      </c>
      <c r="E184" s="244">
        <v>80287.289999999994</v>
      </c>
      <c r="F184" s="54">
        <f t="shared" si="31"/>
        <v>85.443824828393545</v>
      </c>
    </row>
    <row r="185" spans="1:6" ht="12.75" customHeight="1" x14ac:dyDescent="0.2">
      <c r="A185" s="55">
        <v>3238</v>
      </c>
      <c r="B185" s="87" t="s">
        <v>411</v>
      </c>
      <c r="C185" s="52" t="s">
        <v>412</v>
      </c>
      <c r="D185" s="244">
        <v>6733</v>
      </c>
      <c r="E185" s="244">
        <v>5050.01</v>
      </c>
      <c r="F185" s="54">
        <f t="shared" si="31"/>
        <v>75.003861577305813</v>
      </c>
    </row>
    <row r="186" spans="1:6" ht="12.75" customHeight="1" x14ac:dyDescent="0.2">
      <c r="A186" s="55">
        <v>3239</v>
      </c>
      <c r="B186" s="87" t="s">
        <v>413</v>
      </c>
      <c r="C186" s="52" t="s">
        <v>414</v>
      </c>
      <c r="D186" s="244">
        <v>4494</v>
      </c>
      <c r="E186" s="244">
        <v>3252.81</v>
      </c>
      <c r="F186" s="54">
        <f t="shared" si="31"/>
        <v>72.38117489986648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16183</v>
      </c>
      <c r="E188" s="53">
        <f t="shared" si="43"/>
        <v>11864.37</v>
      </c>
      <c r="F188" s="54">
        <f t="shared" si="31"/>
        <v>73.313786071803762</v>
      </c>
    </row>
    <row r="189" spans="1:6" ht="12.75" customHeight="1" x14ac:dyDescent="0.2">
      <c r="A189" s="55">
        <v>3291</v>
      </c>
      <c r="B189" s="234" t="s">
        <v>419</v>
      </c>
      <c r="C189" s="52" t="s">
        <v>420</v>
      </c>
      <c r="D189" s="244">
        <v>9786</v>
      </c>
      <c r="E189" s="244">
        <v>6879.52</v>
      </c>
      <c r="F189" s="54">
        <f t="shared" si="31"/>
        <v>70.299611690169641</v>
      </c>
    </row>
    <row r="190" spans="1:6" ht="12.75" customHeight="1" x14ac:dyDescent="0.2">
      <c r="A190" s="55">
        <v>3292</v>
      </c>
      <c r="B190" s="87" t="s">
        <v>421</v>
      </c>
      <c r="C190" s="52" t="s">
        <v>422</v>
      </c>
      <c r="D190" s="244">
        <v>5514</v>
      </c>
      <c r="E190" s="244">
        <v>3655.6</v>
      </c>
      <c r="F190" s="54">
        <f t="shared" si="31"/>
        <v>66.296699310845113</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883</v>
      </c>
      <c r="E195" s="244">
        <v>1329.25</v>
      </c>
      <c r="F195" s="54">
        <f t="shared" si="31"/>
        <v>150.53793884484713</v>
      </c>
    </row>
    <row r="196" spans="1:6" ht="12.75" customHeight="1" x14ac:dyDescent="0.2">
      <c r="A196" s="55">
        <v>34</v>
      </c>
      <c r="B196" s="234" t="s">
        <v>433</v>
      </c>
      <c r="C196" s="52" t="s">
        <v>434</v>
      </c>
      <c r="D196" s="53">
        <f t="shared" ref="D196:E196" si="44">D197+D202+D210</f>
        <v>5368</v>
      </c>
      <c r="E196" s="53">
        <f t="shared" si="44"/>
        <v>4841.88</v>
      </c>
      <c r="F196" s="54">
        <f t="shared" si="31"/>
        <v>90.198956780923993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5368</v>
      </c>
      <c r="E210" s="53">
        <f t="shared" si="47"/>
        <v>4841.88</v>
      </c>
      <c r="F210" s="54">
        <f t="shared" si="31"/>
        <v>90.198956780923993</v>
      </c>
    </row>
    <row r="211" spans="1:6" ht="12.75" customHeight="1" x14ac:dyDescent="0.2">
      <c r="A211" s="55">
        <v>3431</v>
      </c>
      <c r="B211" s="234" t="s">
        <v>463</v>
      </c>
      <c r="C211" s="52" t="s">
        <v>464</v>
      </c>
      <c r="D211" s="244">
        <v>5240</v>
      </c>
      <c r="E211" s="244">
        <v>4841.88</v>
      </c>
      <c r="F211" s="54">
        <f t="shared" si="31"/>
        <v>92.402290076335873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128</v>
      </c>
      <c r="E213" s="244"/>
      <c r="F213" s="54">
        <f t="shared" si="31"/>
        <v>0</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309849</v>
      </c>
      <c r="E224" s="53">
        <f t="shared" si="51"/>
        <v>287815.61</v>
      </c>
      <c r="F224" s="54">
        <f t="shared" ref="F224:F235" si="52">IF(D224&lt;&gt;0,IF(E224/D224&gt;=100,"&gt;&gt;100",E224/D224*100),"-")</f>
        <v>92.888991089207963</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309849</v>
      </c>
      <c r="E247" s="53">
        <f t="shared" si="62"/>
        <v>287815.61</v>
      </c>
      <c r="F247" s="54">
        <f t="shared" si="61"/>
        <v>92.888991089207963</v>
      </c>
    </row>
    <row r="248" spans="1:6" ht="12.75" customHeight="1" x14ac:dyDescent="0.2">
      <c r="A248" s="55" t="s">
        <v>537</v>
      </c>
      <c r="B248" s="87" t="s">
        <v>199</v>
      </c>
      <c r="C248" s="52" t="s">
        <v>537</v>
      </c>
      <c r="D248" s="244">
        <v>309849</v>
      </c>
      <c r="E248" s="244">
        <v>287815.61</v>
      </c>
      <c r="F248" s="54">
        <f t="shared" si="61"/>
        <v>92.888991089207963</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392963</v>
      </c>
      <c r="E252" s="53">
        <f t="shared" si="63"/>
        <v>450297</v>
      </c>
      <c r="F252" s="54">
        <f t="shared" ref="F252:F258" si="64">IF(D252&lt;&gt;0,IF(E252/D252&gt;=100,"&gt;&gt;100",E252/D252*100),"-")</f>
        <v>114.59017770120852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392963</v>
      </c>
      <c r="E259" s="53">
        <f t="shared" si="66"/>
        <v>450297</v>
      </c>
      <c r="F259" s="54">
        <f t="shared" ref="F259:F262" si="67">IF(D259&lt;&gt;0,IF(E259/D259&gt;=100,"&gt;&gt;100",E259/D259*100),"-")</f>
        <v>114.59017770120852</v>
      </c>
    </row>
    <row r="260" spans="1:6" ht="12.75" customHeight="1" x14ac:dyDescent="0.2">
      <c r="A260" s="55">
        <v>3721</v>
      </c>
      <c r="B260" s="87" t="s">
        <v>557</v>
      </c>
      <c r="C260" s="52" t="s">
        <v>558</v>
      </c>
      <c r="D260" s="244">
        <v>392963</v>
      </c>
      <c r="E260" s="244">
        <v>450297</v>
      </c>
      <c r="F260" s="54">
        <f t="shared" si="67"/>
        <v>114.59017770120852</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10547902</v>
      </c>
      <c r="E289" s="53">
        <f t="shared" si="79"/>
        <v>11237797.24</v>
      </c>
      <c r="F289" s="54">
        <f t="shared" si="76"/>
        <v>106.54059205328225</v>
      </c>
    </row>
    <row r="290" spans="1:6" ht="12.75" customHeight="1" x14ac:dyDescent="0.2">
      <c r="A290" s="55" t="s">
        <v>606</v>
      </c>
      <c r="B290" s="87" t="s">
        <v>617</v>
      </c>
      <c r="C290" s="52" t="s">
        <v>618</v>
      </c>
      <c r="D290" s="53">
        <f>IF(D6&gt;=D289,D6-D289,0)</f>
        <v>9320</v>
      </c>
      <c r="E290" s="53">
        <f>IF(E6&gt;=E289,E6-E289,0)</f>
        <v>472748</v>
      </c>
      <c r="F290" s="54">
        <f t="shared" si="76"/>
        <v>5072.4034334763946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102575</v>
      </c>
      <c r="E292" s="244">
        <v>82299.520000000004</v>
      </c>
      <c r="F292" s="54">
        <f t="shared" si="76"/>
        <v>80.233507189861086</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5177</v>
      </c>
      <c r="E294" s="244">
        <v>3742.36</v>
      </c>
      <c r="F294" s="54">
        <f t="shared" si="76"/>
        <v>72.288197797952478</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29595</v>
      </c>
      <c r="E350" s="53">
        <f t="shared" si="95"/>
        <v>509239.75</v>
      </c>
      <c r="F350" s="54">
        <f t="shared" si="81"/>
        <v>1720.6952187869572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29595</v>
      </c>
      <c r="E363" s="53">
        <f t="shared" si="99"/>
        <v>256366.75</v>
      </c>
      <c r="F363" s="54">
        <f t="shared" si="81"/>
        <v>866.25021118432176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29595</v>
      </c>
      <c r="E369" s="53">
        <f t="shared" si="101"/>
        <v>256366.75</v>
      </c>
      <c r="F369" s="54">
        <f t="shared" si="81"/>
        <v>866.25021118432176</v>
      </c>
    </row>
    <row r="370" spans="1:6" ht="12.75" customHeight="1" x14ac:dyDescent="0.2">
      <c r="A370" s="55">
        <v>4221</v>
      </c>
      <c r="B370" s="87" t="s">
        <v>672</v>
      </c>
      <c r="C370" s="52" t="s">
        <v>764</v>
      </c>
      <c r="D370" s="244"/>
      <c r="E370" s="244">
        <v>2771.25</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7600</v>
      </c>
      <c r="E372" s="244"/>
      <c r="F372" s="54">
        <f t="shared" si="81"/>
        <v>0</v>
      </c>
    </row>
    <row r="373" spans="1:6" ht="12.75" customHeight="1" x14ac:dyDescent="0.2">
      <c r="A373" s="55">
        <v>4224</v>
      </c>
      <c r="B373" s="87" t="s">
        <v>678</v>
      </c>
      <c r="C373" s="52" t="s">
        <v>768</v>
      </c>
      <c r="D373" s="244">
        <v>3693</v>
      </c>
      <c r="E373" s="244"/>
      <c r="F373" s="54">
        <f t="shared" si="81"/>
        <v>0</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18302</v>
      </c>
      <c r="E376" s="244">
        <v>253595.5</v>
      </c>
      <c r="F376" s="54">
        <f t="shared" si="81"/>
        <v>1385.616326084581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252873</v>
      </c>
      <c r="F402" s="54" t="str">
        <f t="shared" si="81"/>
        <v>-</v>
      </c>
    </row>
    <row r="403" spans="1:6" ht="12.75" customHeight="1" x14ac:dyDescent="0.2">
      <c r="A403" s="55">
        <v>451</v>
      </c>
      <c r="B403" s="87" t="s">
        <v>809</v>
      </c>
      <c r="C403" s="52" t="s">
        <v>810</v>
      </c>
      <c r="D403" s="244"/>
      <c r="E403" s="244">
        <v>252873</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29595</v>
      </c>
      <c r="E408" s="53">
        <f t="shared" si="111"/>
        <v>509239.75</v>
      </c>
      <c r="F408" s="54">
        <f t="shared" si="81"/>
        <v>1720.6952187869572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10557222</v>
      </c>
      <c r="E412" s="53">
        <f>E6+E298</f>
        <v>11710545.24</v>
      </c>
      <c r="F412" s="54">
        <f t="shared" si="81"/>
        <v>110.92449547807179</v>
      </c>
    </row>
    <row r="413" spans="1:6" ht="12.75" customHeight="1" x14ac:dyDescent="0.2">
      <c r="A413" s="55" t="s">
        <v>606</v>
      </c>
      <c r="B413" s="87" t="s">
        <v>829</v>
      </c>
      <c r="C413" s="52" t="s">
        <v>830</v>
      </c>
      <c r="D413" s="53">
        <f t="shared" ref="D413:E413" si="112">D289+D350</f>
        <v>10577497</v>
      </c>
      <c r="E413" s="53">
        <f t="shared" si="112"/>
        <v>11747036.99</v>
      </c>
      <c r="F413" s="54">
        <f t="shared" si="81"/>
        <v>111.05686903054664</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20275</v>
      </c>
      <c r="E415" s="53">
        <f t="shared" si="114"/>
        <v>36491.75</v>
      </c>
      <c r="F415" s="54">
        <f t="shared" si="81"/>
        <v>179.98397040690506</v>
      </c>
    </row>
    <row r="416" spans="1:6" ht="12.75" customHeight="1" x14ac:dyDescent="0.2">
      <c r="A416" s="62" t="s">
        <v>835</v>
      </c>
      <c r="B416" s="234" t="s">
        <v>836</v>
      </c>
      <c r="C416" s="63" t="s">
        <v>837</v>
      </c>
      <c r="D416" s="53">
        <f t="shared" ref="D416:E416" si="115">IF(D292-D293+D409-D410&gt;=0,D292-D293+D409-D410,0)</f>
        <v>102575</v>
      </c>
      <c r="E416" s="53">
        <f t="shared" si="115"/>
        <v>82299.520000000004</v>
      </c>
      <c r="F416" s="54">
        <f t="shared" si="81"/>
        <v>80.233507189861086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5177</v>
      </c>
      <c r="E418" s="64">
        <f t="shared" si="117"/>
        <v>3742.36</v>
      </c>
      <c r="F418" s="59">
        <f t="shared" si="81"/>
        <v>72.288197797952478</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10557222</v>
      </c>
      <c r="E639" s="53">
        <f t="shared" si="180"/>
        <v>11710545.24</v>
      </c>
      <c r="F639" s="54">
        <f t="shared" si="119"/>
        <v>110.92449547807179</v>
      </c>
    </row>
    <row r="640" spans="1:6" ht="12.75" customHeight="1" x14ac:dyDescent="0.2">
      <c r="A640" s="55" t="s">
        <v>606</v>
      </c>
      <c r="B640" s="87" t="s">
        <v>1275</v>
      </c>
      <c r="C640" s="52" t="s">
        <v>1276</v>
      </c>
      <c r="D640" s="53">
        <f t="shared" ref="D640:E640" si="181">D413+D528</f>
        <v>10577497</v>
      </c>
      <c r="E640" s="53">
        <f t="shared" si="181"/>
        <v>11747036.99</v>
      </c>
      <c r="F640" s="54">
        <f t="shared" si="119"/>
        <v>111.05686903054664</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20275</v>
      </c>
      <c r="E642" s="53">
        <f t="shared" si="183"/>
        <v>36491.75</v>
      </c>
      <c r="F642" s="54">
        <f t="shared" si="119"/>
        <v>179.98397040690506</v>
      </c>
    </row>
    <row r="643" spans="1:6" ht="24" x14ac:dyDescent="0.2">
      <c r="A643" s="62" t="s">
        <v>1281</v>
      </c>
      <c r="B643" s="87" t="s">
        <v>1282</v>
      </c>
      <c r="C643" s="63" t="s">
        <v>1281</v>
      </c>
      <c r="D643" s="53">
        <f t="shared" ref="D643:E643" si="184">IF(D416-D417+D637-D638&gt;=0,D416-D417+D637-D638,0)</f>
        <v>102575</v>
      </c>
      <c r="E643" s="53">
        <f t="shared" si="184"/>
        <v>82299.520000000004</v>
      </c>
      <c r="F643" s="54">
        <f t="shared" si="119"/>
        <v>80.233507189861086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82300</v>
      </c>
      <c r="E645" s="53">
        <f t="shared" si="186"/>
        <v>45807.770000000004</v>
      </c>
      <c r="F645" s="54">
        <f t="shared" si="119"/>
        <v>55.659501822600241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630843</v>
      </c>
      <c r="E647" s="245">
        <v>694027.81</v>
      </c>
      <c r="F647" s="59">
        <f t="shared" si="119"/>
        <v>110.01593264885241</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330728</v>
      </c>
      <c r="E649" s="244">
        <v>223305.06</v>
      </c>
      <c r="F649" s="54">
        <f t="shared" ref="F649:F724" si="188">IF(D649&lt;&gt;0,IF(E649/D649&gt;=100,"&gt;&gt;100",E649/D649*100),"-")</f>
        <v>67.519248445852782</v>
      </c>
    </row>
    <row r="650" spans="1:6" ht="12.75" customHeight="1" x14ac:dyDescent="0.2">
      <c r="A650" s="55" t="s">
        <v>1294</v>
      </c>
      <c r="B650" s="87" t="s">
        <v>1295</v>
      </c>
      <c r="C650" s="52" t="s">
        <v>1294</v>
      </c>
      <c r="D650" s="244">
        <v>11628323</v>
      </c>
      <c r="E650" s="244">
        <v>12933318.23</v>
      </c>
      <c r="F650" s="54">
        <f t="shared" si="188"/>
        <v>111.22255745733929</v>
      </c>
    </row>
    <row r="651" spans="1:6" ht="12.75" customHeight="1" x14ac:dyDescent="0.2">
      <c r="A651" s="55" t="s">
        <v>1296</v>
      </c>
      <c r="B651" s="87" t="s">
        <v>1297</v>
      </c>
      <c r="C651" s="52" t="s">
        <v>1296</v>
      </c>
      <c r="D651" s="244">
        <v>11735746</v>
      </c>
      <c r="E651" s="244">
        <v>12806984.460000001</v>
      </c>
      <c r="F651" s="54">
        <f t="shared" si="188"/>
        <v>109.12799629439833</v>
      </c>
    </row>
    <row r="652" spans="1:6" ht="24" x14ac:dyDescent="0.2">
      <c r="A652" s="55">
        <v>11</v>
      </c>
      <c r="B652" s="87" t="s">
        <v>1298</v>
      </c>
      <c r="C652" s="52" t="s">
        <v>1299</v>
      </c>
      <c r="D652" s="53">
        <f t="shared" ref="D652:E652" si="189">+D649+D650-D651</f>
        <v>223305</v>
      </c>
      <c r="E652" s="53">
        <f t="shared" si="189"/>
        <v>349638.83000000007</v>
      </c>
      <c r="F652" s="54">
        <f t="shared" si="188"/>
        <v>156.57456393721594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74</v>
      </c>
      <c r="E654" s="264">
        <v>72</v>
      </c>
      <c r="F654" s="54">
        <f t="shared" si="188"/>
        <v>97.297297297297305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62</v>
      </c>
      <c r="E656" s="264">
        <v>46</v>
      </c>
      <c r="F656" s="54">
        <f t="shared" si="188"/>
        <v>74.193548387096769</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732532</v>
      </c>
      <c r="E710" s="244">
        <v>779390.61</v>
      </c>
      <c r="F710" s="54">
        <f t="shared" si="188"/>
        <v>106.39680041281471</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31308</v>
      </c>
      <c r="E716" s="244">
        <v>32171.09</v>
      </c>
      <c r="F716" s="54">
        <f t="shared" si="188"/>
        <v>102.7567714322218</v>
      </c>
    </row>
    <row r="717" spans="1:6" ht="12.75" customHeight="1" x14ac:dyDescent="0.2">
      <c r="A717" s="55">
        <v>31215</v>
      </c>
      <c r="B717" s="87" t="s">
        <v>1411</v>
      </c>
      <c r="C717" s="52" t="s">
        <v>1412</v>
      </c>
      <c r="D717" s="244">
        <v>66557</v>
      </c>
      <c r="E717" s="244">
        <v>51745.82</v>
      </c>
      <c r="F717" s="54">
        <f t="shared" si="188"/>
        <v>77.746623195156033</v>
      </c>
    </row>
    <row r="718" spans="1:6" ht="12.75" customHeight="1" x14ac:dyDescent="0.2">
      <c r="A718" s="55">
        <v>32121</v>
      </c>
      <c r="B718" s="87" t="s">
        <v>1413</v>
      </c>
      <c r="C718" s="52" t="s">
        <v>1414</v>
      </c>
      <c r="D718" s="244">
        <v>258941</v>
      </c>
      <c r="E718" s="244">
        <v>294880.43</v>
      </c>
      <c r="F718" s="54">
        <f t="shared" si="188"/>
        <v>113.87938951344128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31661</v>
      </c>
      <c r="E720" s="244">
        <v>33903</v>
      </c>
      <c r="F720" s="54">
        <f t="shared" si="188"/>
        <v>107.0812671741259</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50795</v>
      </c>
      <c r="E722" s="244">
        <v>55412.29</v>
      </c>
      <c r="F722" s="54">
        <f t="shared" si="188"/>
        <v>109.09004823309381</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9786</v>
      </c>
      <c r="E725" s="244">
        <v>6879.52</v>
      </c>
      <c r="F725" s="54">
        <f t="shared" ref="F725:F979" si="190">IF(D725&lt;&gt;0,IF(E725/D725&gt;=100,"&gt;&gt;100",E725/D725*100),"-")</f>
        <v>70.299611690169641</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90200</v>
      </c>
      <c r="E816" s="244">
        <v>120120</v>
      </c>
      <c r="F816" s="54">
        <f t="shared" si="190"/>
        <v>133.17073170731709</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302763</v>
      </c>
      <c r="E823" s="244">
        <v>330177</v>
      </c>
      <c r="F823" s="54">
        <f t="shared" si="190"/>
        <v>109.05460706889546</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6" workbookViewId="0">
      <selection activeCell="E257" sqref="E25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14210620</v>
      </c>
      <c r="E6" s="231">
        <f t="shared" si="0"/>
        <v>14519375.719999999</v>
      </c>
      <c r="F6" s="232">
        <f t="shared" ref="F6:F260" si="1">IF(D6&gt;0,IF(E6/D6&gt;=100,"&gt;&gt;100",E6/D6*100),"-")</f>
        <v>102.17271111323785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12787198</v>
      </c>
      <c r="E7" s="106">
        <f t="shared" si="2"/>
        <v>12940384.59</v>
      </c>
      <c r="F7" s="95">
        <f t="shared" si="1"/>
        <v>101.1979683899475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7872200</v>
      </c>
      <c r="E8" s="106">
        <f>E9+E10-E11</f>
        <v>7872200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7872200</v>
      </c>
      <c r="E9" s="249">
        <v>7872200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4834884</v>
      </c>
      <c r="E12" s="106">
        <f t="shared" si="3"/>
        <v>4996717.82</v>
      </c>
      <c r="F12" s="95">
        <f t="shared" si="1"/>
        <v>103.34721205307098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4245429</v>
      </c>
      <c r="E13" s="106">
        <f t="shared" si="4"/>
        <v>4372061.1900000004</v>
      </c>
      <c r="F13" s="95">
        <f t="shared" si="1"/>
        <v>102.98278901849496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8618659</v>
      </c>
      <c r="E15" s="249">
        <v>8871531.6500000004</v>
      </c>
      <c r="F15" s="95">
        <f t="shared" si="1"/>
        <v>102.93401386456989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377128</v>
      </c>
      <c r="E17" s="249">
        <v>377128</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4750358</v>
      </c>
      <c r="E18" s="249">
        <v>4876598.46</v>
      </c>
      <c r="F18" s="95">
        <f t="shared" si="1"/>
        <v>102.65749360363998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395760</v>
      </c>
      <c r="E19" s="106">
        <f t="shared" si="5"/>
        <v>520872.01999999955</v>
      </c>
      <c r="F19" s="95">
        <f t="shared" si="1"/>
        <v>131.61310390135424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136633</v>
      </c>
      <c r="E20" s="249">
        <v>139404.15</v>
      </c>
      <c r="F20" s="95">
        <f t="shared" si="1"/>
        <v>102.02817035416041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55854</v>
      </c>
      <c r="E21" s="249">
        <v>55854.43</v>
      </c>
      <c r="F21" s="95">
        <f t="shared" si="1"/>
        <v>100.00076986428903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430388</v>
      </c>
      <c r="E22" s="249">
        <v>430387.97</v>
      </c>
      <c r="F22" s="95">
        <f t="shared" si="1"/>
        <v>99.999993029545436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90824</v>
      </c>
      <c r="E23" s="249">
        <v>90202.44</v>
      </c>
      <c r="F23" s="95">
        <f t="shared" si="1"/>
        <v>99.315643442261958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2039672</v>
      </c>
      <c r="E26" s="249">
        <v>2078275.9</v>
      </c>
      <c r="F26" s="95">
        <f t="shared" si="1"/>
        <v>101.89265234802458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2357611</v>
      </c>
      <c r="E28" s="249">
        <v>2273252.87</v>
      </c>
      <c r="F28" s="95">
        <f t="shared" si="1"/>
        <v>96.421880878567336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193695</v>
      </c>
      <c r="E29" s="106">
        <f t="shared" si="6"/>
        <v>103784.60999999999</v>
      </c>
      <c r="F29" s="95">
        <f t="shared" si="1"/>
        <v>53.58146054363818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518016</v>
      </c>
      <c r="E30" s="249">
        <v>449548.74</v>
      </c>
      <c r="F30" s="95">
        <f t="shared" si="1"/>
        <v>86.782790492957744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324321</v>
      </c>
      <c r="E34" s="249">
        <v>345764.13</v>
      </c>
      <c r="F34" s="95">
        <f t="shared" si="1"/>
        <v>106.61169951992009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80114</v>
      </c>
      <c r="E52" s="106">
        <f t="shared" si="10"/>
        <v>71466.770000000019</v>
      </c>
      <c r="F52" s="95">
        <f t="shared" si="1"/>
        <v>89.206343460568718</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80114</v>
      </c>
      <c r="E53" s="249">
        <v>71466.77</v>
      </c>
      <c r="F53" s="95">
        <f t="shared" si="1"/>
        <v>89.206343460568689</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479856</v>
      </c>
      <c r="E54" s="249">
        <v>425156.59</v>
      </c>
      <c r="F54" s="95">
        <f t="shared" si="1"/>
        <v>88.60086984428662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479856</v>
      </c>
      <c r="E55" s="249">
        <v>425156.59</v>
      </c>
      <c r="F55" s="95">
        <f t="shared" si="1"/>
        <v>88.60086984428662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1423422</v>
      </c>
      <c r="E68" s="106">
        <f t="shared" si="13"/>
        <v>1578991.13</v>
      </c>
      <c r="F68" s="95">
        <f t="shared" si="1"/>
        <v>110.92923461910802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223305</v>
      </c>
      <c r="E69" s="106">
        <f t="shared" si="14"/>
        <v>349638.83</v>
      </c>
      <c r="F69" s="95">
        <f t="shared" si="1"/>
        <v>156.57456393721591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218255</v>
      </c>
      <c r="E70" s="106">
        <f t="shared" si="15"/>
        <v>347386.31</v>
      </c>
      <c r="F70" s="95">
        <f t="shared" si="1"/>
        <v>159.16533870930792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218255</v>
      </c>
      <c r="E72" s="249">
        <v>347386.31</v>
      </c>
      <c r="F72" s="95">
        <f t="shared" si="1"/>
        <v>159.16533870930792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5050</v>
      </c>
      <c r="E76" s="249">
        <v>2252.52</v>
      </c>
      <c r="F76" s="95">
        <f t="shared" si="1"/>
        <v>44.604356435643567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564097</v>
      </c>
      <c r="E78" s="106">
        <f>E79+SUM(E82:E84)-E85+E86</f>
        <v>531582.13</v>
      </c>
      <c r="F78" s="95">
        <f t="shared" si="1"/>
        <v>94.235943463624167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2082.81</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564097</v>
      </c>
      <c r="E86" s="249">
        <v>529499.31999999995</v>
      </c>
      <c r="F86" s="95">
        <f t="shared" si="1"/>
        <v>93.86671441259216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5177</v>
      </c>
      <c r="E146" s="106">
        <f t="shared" si="26"/>
        <v>3742.36</v>
      </c>
      <c r="F146" s="95">
        <f t="shared" si="1"/>
        <v>72.288197797952478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5177</v>
      </c>
      <c r="E159" s="249">
        <v>3742.36</v>
      </c>
      <c r="F159" s="95">
        <f t="shared" si="1"/>
        <v>72.288197797952478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630843</v>
      </c>
      <c r="E170" s="106">
        <f t="shared" si="29"/>
        <v>694027.81</v>
      </c>
      <c r="F170" s="95">
        <f t="shared" si="1"/>
        <v>110.01593264885241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630843</v>
      </c>
      <c r="E173" s="249">
        <v>694027.81</v>
      </c>
      <c r="F173" s="95">
        <f t="shared" si="1"/>
        <v>110.01593264885241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14210620</v>
      </c>
      <c r="E175" s="106">
        <f t="shared" si="30"/>
        <v>14519375.719999999</v>
      </c>
      <c r="F175" s="95">
        <f t="shared" si="1"/>
        <v>102.17271111323785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1335945</v>
      </c>
      <c r="E176" s="106">
        <f t="shared" si="31"/>
        <v>1529441</v>
      </c>
      <c r="F176" s="95">
        <f t="shared" si="1"/>
        <v>114.4838297983824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1335945</v>
      </c>
      <c r="E177" s="106">
        <f t="shared" si="32"/>
        <v>1503191</v>
      </c>
      <c r="F177" s="95">
        <f t="shared" si="1"/>
        <v>112.51892854870522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624210</v>
      </c>
      <c r="E178" s="249">
        <v>671965.29</v>
      </c>
      <c r="F178" s="95">
        <f t="shared" si="1"/>
        <v>107.65051665304945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78428</v>
      </c>
      <c r="E179" s="249">
        <v>86359.49</v>
      </c>
      <c r="F179" s="95">
        <f t="shared" si="1"/>
        <v>110.11308461263836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665</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665</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35600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632642</v>
      </c>
      <c r="E188" s="249">
        <v>709266.22</v>
      </c>
      <c r="F188" s="95">
        <f t="shared" si="1"/>
        <v>112.11178201889851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26250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12874675</v>
      </c>
      <c r="E237" s="106">
        <f t="shared" si="41"/>
        <v>12989934.719999999</v>
      </c>
      <c r="F237" s="95">
        <f t="shared" si="1"/>
        <v>100.89524372459886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12787198</v>
      </c>
      <c r="E238" s="106">
        <f t="shared" si="42"/>
        <v>12940384.59</v>
      </c>
      <c r="F238" s="95">
        <f t="shared" si="1"/>
        <v>101.1979683899475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12787198</v>
      </c>
      <c r="E239" s="106">
        <f t="shared" si="43"/>
        <v>12940384.59</v>
      </c>
      <c r="F239" s="95">
        <f t="shared" si="1"/>
        <v>101.1979683899475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11244949</v>
      </c>
      <c r="E240" s="249">
        <v>11514079.92</v>
      </c>
      <c r="F240" s="95">
        <f t="shared" si="1"/>
        <v>102.39334940514182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1542249</v>
      </c>
      <c r="E241" s="249">
        <v>1426304.67</v>
      </c>
      <c r="F241" s="95">
        <f t="shared" si="1"/>
        <v>92.482126427055547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82300</v>
      </c>
      <c r="E245" s="106">
        <f t="shared" si="45"/>
        <v>45807.77</v>
      </c>
      <c r="F245" s="95">
        <f t="shared" si="1"/>
        <v>55.659501822600241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82300</v>
      </c>
      <c r="E246" s="106">
        <f t="shared" si="46"/>
        <v>45807.77</v>
      </c>
      <c r="F246" s="95">
        <f t="shared" si="1"/>
        <v>55.659501822600241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82300</v>
      </c>
      <c r="E247" s="249">
        <v>45807.77</v>
      </c>
      <c r="F247" s="95">
        <f t="shared" si="1"/>
        <v>55.659501822600241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5177</v>
      </c>
      <c r="E255" s="249">
        <v>3742.36</v>
      </c>
      <c r="F255" s="95">
        <f t="shared" si="1"/>
        <v>72.288197797952478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267973</v>
      </c>
      <c r="E259" s="106">
        <f t="shared" si="49"/>
        <v>211510.89</v>
      </c>
      <c r="F259" s="95">
        <f t="shared" si="1"/>
        <v>78.929925776104312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267973</v>
      </c>
      <c r="E260" s="250">
        <v>211510.89</v>
      </c>
      <c r="F260" s="99">
        <f t="shared" si="1"/>
        <v>78.929925776104312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5177</v>
      </c>
      <c r="E265" s="249">
        <v>3742.36</v>
      </c>
      <c r="F265" s="95">
        <f t="shared" si="50"/>
        <v>72.288197797952478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564097</v>
      </c>
      <c r="E268" s="249">
        <v>529499.31999999995</v>
      </c>
      <c r="F268" s="95">
        <f t="shared" si="50"/>
        <v>93.86671441259216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1335945</v>
      </c>
      <c r="E288" s="249">
        <v>1503191</v>
      </c>
      <c r="F288" s="95">
        <f t="shared" si="50"/>
        <v>112.51892854870522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26250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632642</v>
      </c>
      <c r="E302" s="249">
        <v>709266.22</v>
      </c>
      <c r="F302" s="95">
        <f t="shared" si="50"/>
        <v>112.11178201889851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workbookViewId="0">
      <selection activeCell="K131" sqref="K1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10577497</v>
      </c>
      <c r="E129" s="83">
        <f t="shared" si="26"/>
        <v>11747036.99</v>
      </c>
      <c r="F129" s="65">
        <f t="shared" si="1"/>
        <v>111.05686903054664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10577497</v>
      </c>
      <c r="E130" s="83">
        <f t="shared" si="27"/>
        <v>11747036.99</v>
      </c>
      <c r="F130" s="65">
        <f t="shared" si="1"/>
        <v>111.05686903054664</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10577497</v>
      </c>
      <c r="E132" s="251">
        <v>11747036.99</v>
      </c>
      <c r="F132" s="65">
        <f t="shared" si="1"/>
        <v>111.05686903054664</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10577497</v>
      </c>
      <c r="E141" s="108">
        <f t="shared" si="28"/>
        <v>11747036.99</v>
      </c>
      <c r="F141" s="84">
        <f t="shared" si="1"/>
        <v>111.05686903054664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0" workbookViewId="0">
      <selection activeCell="D100" sqref="D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1335945.06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12247523.600000001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473110.82</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11265173.030000001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8191081.46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2566452.69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4841.88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502797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509239.75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12054027.659999998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396486.95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11174550.959999999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8143325.9400000004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2558521.4900000002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5506.53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467197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482989.75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1529441.0000000037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1529441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709266.22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793924.78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26250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7341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Čirjak</cp:lastModifiedBy>
  <cp:lastPrinted>2022-04-04T19:59:02Z</cp:lastPrinted>
  <dcterms:created xsi:type="dcterms:W3CDTF">2022-04-01T05:14:30Z</dcterms:created>
  <dcterms:modified xsi:type="dcterms:W3CDTF">2023-02-07T13:30:09Z</dcterms:modified>
</cp:coreProperties>
</file>