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7490" windowHeight="792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<sst xmlns="http://schemas.openxmlformats.org/spreadsheetml/2006/main" count="356" uniqueCount="248">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</sst>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4" activePane="bottomLeft" state="frozen"/>
      <selection pane="topLeft" activeCell="A1" sqref="A1"/>
      <selection pane="bottomLeft" activeCell="C67" sqref="C6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227</v>
      </c>
    </row>
    <row r="15" spans="1:8" ht="15">
      <c r="A15" s="15" t="s">
        <v>17</v>
      </c>
      <c r="B15" s="10" t="s">
        <v>21</v>
      </c>
      <c r="C15" s="79" t="s">
        <v>6</v>
      </c>
      <c r="F15" s="32">
        <f>+VALUE(A10)</f>
        <v>0.8333333333333334</v>
      </c>
      <c r="H15" s="85"/>
    </row>
    <row r="16" spans="1:6" ht="24.75" customHeight="1">
      <c r="A16" s="101">
        <f>_xlfn.IFERROR((COUNTIF(C12:C15,"Da")+(COUNTIF(C12:C15,"Djelomično")/2))/((COUNTIF(C12:C15,"Da")+COUNTIF(C12:C15,"Ne")+COUNTIF(C12:C15,"Djelomično"))),"Nije primjenjivo")</f>
        <v>0.125</v>
      </c>
      <c r="B16" s="102"/>
      <c r="C16" s="103"/>
      <c r="F16" s="32">
        <f>+VALUE(A16)</f>
        <v>0.125</v>
      </c>
    </row>
    <row r="17" spans="1:6" ht="24.75" customHeight="1">
      <c r="A17" s="28" t="s">
        <v>148</v>
      </c>
      <c r="B17" s="104" t="s">
        <v>26</v>
      </c>
      <c r="C17" s="105"/>
      <c r="F17" s="32">
        <f>+VALUE(A21)</f>
        <v>0</v>
      </c>
    </row>
    <row r="18" spans="1:6" ht="15">
      <c r="A18" s="17" t="s">
        <v>29</v>
      </c>
      <c r="B18" s="16" t="s">
        <v>27</v>
      </c>
      <c r="C18" s="79" t="s">
        <v>6</v>
      </c>
      <c r="F18" s="32">
        <f>+VALUE(A25)</f>
        <v>1</v>
      </c>
    </row>
    <row r="19" spans="1:6" ht="45">
      <c r="A19" s="17" t="s">
        <v>30</v>
      </c>
      <c r="B19" s="16" t="s">
        <v>33</v>
      </c>
      <c r="C19" s="79" t="s">
        <v>6</v>
      </c>
      <c r="F19" s="32">
        <f>+VALUE(A32)</f>
        <v>0.5</v>
      </c>
    </row>
    <row r="20" spans="1:6" ht="30">
      <c r="A20" s="17" t="s">
        <v>31</v>
      </c>
      <c r="B20" s="16" t="s">
        <v>28</v>
      </c>
      <c r="C20" s="79" t="s">
        <v>6</v>
      </c>
      <c r="F20" s="32">
        <f>+VALUE(A36)</f>
        <v>0.25</v>
      </c>
    </row>
    <row r="21" spans="1:6" ht="24.75" customHeight="1">
      <c r="A21" s="101">
        <f>_xlfn.IFERROR((COUNTIF(C18:C20,"Da")+(COUNTIF(C18:C20,"Djelomično")/2))/((COUNTIF(C18:C20,"Da")+COUNTIF(C18:C20,"Ne")+COUNTIF(C18:C20,"Djelomično"))),"Nije primjenjivo")</f>
        <v>0</v>
      </c>
      <c r="B21" s="102"/>
      <c r="C21" s="103"/>
      <c r="F21" s="32">
        <f>+VALUE(A51)</f>
        <v>0.9090909090909091</v>
      </c>
    </row>
    <row r="22" spans="1:6" ht="24.75" customHeight="1">
      <c r="A22" s="28" t="s">
        <v>147</v>
      </c>
      <c r="B22" s="104" t="s">
        <v>32</v>
      </c>
      <c r="C22" s="105"/>
      <c r="F22" s="32">
        <f>+VALUE(A57)</f>
        <v>0.75</v>
      </c>
    </row>
    <row r="23" spans="1:6" ht="30">
      <c r="A23" s="15" t="s">
        <v>34</v>
      </c>
      <c r="B23" s="10" t="s">
        <v>36</v>
      </c>
      <c r="C23" s="79" t="s">
        <v>5</v>
      </c>
      <c r="F23" s="32">
        <f>+VALUE(A65)</f>
        <v>0</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4" t="s">
        <v>41</v>
      </c>
      <c r="C26" s="105"/>
      <c r="F26" s="32">
        <f>+VALUE(A92)</f>
        <v>0</v>
      </c>
    </row>
    <row r="27" spans="1:6" ht="15">
      <c r="A27" s="29" t="s">
        <v>39</v>
      </c>
      <c r="B27" s="115" t="s">
        <v>40</v>
      </c>
      <c r="C27" s="116"/>
      <c r="F27" s="32">
        <f>+VALUE(A103)</f>
        <v>0.4</v>
      </c>
    </row>
    <row r="28" spans="1:6" ht="30">
      <c r="A28" s="15" t="s">
        <v>42</v>
      </c>
      <c r="B28" s="10" t="s">
        <v>44</v>
      </c>
      <c r="C28" s="79" t="s">
        <v>5</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15" t="s">
        <v>79</v>
      </c>
      <c r="C33" s="116"/>
    </row>
    <row r="34" spans="1:3" ht="30">
      <c r="A34" s="15" t="s">
        <v>52</v>
      </c>
      <c r="B34" s="10" t="s">
        <v>50</v>
      </c>
      <c r="C34" s="79" t="s">
        <v>227</v>
      </c>
    </row>
    <row r="35" spans="1:3" ht="45">
      <c r="A35" s="15" t="s">
        <v>53</v>
      </c>
      <c r="B35" s="10" t="s">
        <v>51</v>
      </c>
      <c r="C35" s="79" t="s">
        <v>6</v>
      </c>
    </row>
    <row r="36" spans="1:3" ht="24.75" customHeight="1">
      <c r="A36" s="101">
        <f>_xlfn.IFERROR((COUNTIF(C34:C35,"Da")+(COUNTIF(C34:C35,"Djelomično")/2))/((COUNTIF(C34:C35,"Da")+COUNTIF(C34:C35,"Ne")+COUNTIF(C34:C35,"Djelomično"))),"Nije primjenjivo")</f>
        <v>0.25</v>
      </c>
      <c r="B36" s="102"/>
      <c r="C36" s="103"/>
    </row>
    <row r="37" spans="1:3" ht="15">
      <c r="A37" s="29" t="s">
        <v>54</v>
      </c>
      <c r="B37" s="115" t="s">
        <v>78</v>
      </c>
      <c r="C37" s="116"/>
    </row>
    <row r="38" spans="1:3" ht="15">
      <c r="A38" s="15" t="s">
        <v>63</v>
      </c>
      <c r="B38" s="10" t="s">
        <v>99</v>
      </c>
      <c r="C38" s="79" t="s">
        <v>5</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0.9090909090909091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0.4595779220779221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0.125</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0.25</v>
      </c>
      <c r="D8" s="81"/>
    </row>
    <row r="9" spans="1:4" s="34" customFormat="1" ht="39.75" customHeight="1">
      <c r="A9" s="45" t="s">
        <v>54</v>
      </c>
      <c r="B9" s="38" t="s">
        <v>188</v>
      </c>
      <c r="C9" s="40">
        <f>+Upitnik!A51</f>
        <v>0.9090909090909091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0.4595779220779221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Martina Čirjak</cp:lastModifiedBy>
  <cp:lastPrinted>2019-12-05T14:42:35Z</cp:lastPrinted>
  <dcterms:created xsi:type="dcterms:W3CDTF">2012-05-21T15:07:27Z</dcterms:created>
  <dcterms:modified xsi:type="dcterms:W3CDTF">2023-11-08T06:01:49Z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